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06" windowWidth="13875" windowHeight="9975" firstSheet="1" activeTab="1"/>
  </bookViews>
  <sheets>
    <sheet name="приложение 2" sheetId="1" r:id="rId1"/>
    <sheet name="приложение 2 (правка минтруд)" sheetId="2" r:id="rId2"/>
  </sheets>
  <definedNames/>
  <calcPr fullCalcOnLoad="1"/>
</workbook>
</file>

<file path=xl/comments1.xml><?xml version="1.0" encoding="utf-8"?>
<comments xmlns="http://schemas.openxmlformats.org/spreadsheetml/2006/main">
  <authors>
    <author>rudneva</author>
  </authors>
  <commentList>
    <comment ref="J5" authorId="0">
      <text>
        <r>
          <rPr>
            <sz val="8"/>
            <rFont val="Tahoma"/>
            <family val="2"/>
          </rPr>
          <t xml:space="preserve">Номер целевого показателя (индикатора) программы указывается согласно приложению № 1 к форме программы.
</t>
        </r>
      </text>
    </comment>
  </commentList>
</comments>
</file>

<file path=xl/comments2.xml><?xml version="1.0" encoding="utf-8"?>
<comments xmlns="http://schemas.openxmlformats.org/spreadsheetml/2006/main">
  <authors>
    <author>rudneva</author>
  </authors>
  <commentList>
    <comment ref="K5" authorId="0">
      <text>
        <r>
          <rPr>
            <sz val="8"/>
            <rFont val="Tahoma"/>
            <family val="2"/>
          </rPr>
          <t xml:space="preserve">Номер целевого показателя (индикатора) программы указывается согласно приложению № 1 к форме программы.
</t>
        </r>
      </text>
    </comment>
  </commentList>
</comments>
</file>

<file path=xl/sharedStrings.xml><?xml version="1.0" encoding="utf-8"?>
<sst xmlns="http://schemas.openxmlformats.org/spreadsheetml/2006/main" count="321" uniqueCount="213">
  <si>
    <t>Наименование мероприятия</t>
  </si>
  <si>
    <t>Срок реализации мероприятия</t>
  </si>
  <si>
    <t>Исполнители мероприятия</t>
  </si>
  <si>
    <t xml:space="preserve">Ожидаемый результат реализации мероприятия </t>
  </si>
  <si>
    <t>всего</t>
  </si>
  <si>
    <t>средства федерального бюджета</t>
  </si>
  <si>
    <t>средства из внебюджетных источников</t>
  </si>
  <si>
    <t>Мероприятия,направленные на выполнение первоочередных задач региональной программы</t>
  </si>
  <si>
    <t>1.Мероприятия по определению потребности инвалидов, в том числе дете- инвалидов, в реабилитационных и абилитационных услугах, услугах ранней помощи в субъекте Российской Федерации</t>
  </si>
  <si>
    <t>1.1. Мероприятия по определению потребности в реабилитационных и абилитационных услугах</t>
  </si>
  <si>
    <t>1.2. Мероприятия по определению потребности в услугах ранней помощи</t>
  </si>
  <si>
    <t>2. Мероприятия по формированию условий для повышения уровня профессионального развития и занятости, включая сопровождаемое содействие занятости, инвалидов, в том числе детей-инвалидов, в субъекте Российской Федерации</t>
  </si>
  <si>
    <t>2.1. Мероприятия по формированию условий для повышения уровня профессионального развития инвалидов, в том числе детей-инвалидов</t>
  </si>
  <si>
    <t>2.2. Мероприятия по формированию условий для повышения уровня занятости, включая сопровождаемое содействие занятости, инвалидов, в том числе детей-инвалидов</t>
  </si>
  <si>
    <t>3.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 в субъекте Российской Федерации</t>
  </si>
  <si>
    <t>3.1.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</t>
  </si>
  <si>
    <t>3.2. Мероприятия по формированию и поддержанию в актуальном состоянии нормативной правовой и методической базы по организации ранней помощи в субъекте Российской Федерации</t>
  </si>
  <si>
    <t>4. 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 в субъекте Российской Федерации</t>
  </si>
  <si>
    <t>4.1. Мероприятия по формированию условий для развития системы комплексной реабилитации и абилитации инвалидов, в том числе детей-инвалидов</t>
  </si>
  <si>
    <t>4.2. Мероприятия по формированию условий для развития ранней помощи</t>
  </si>
  <si>
    <t>4.3.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</si>
  <si>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>Мероприятия, направленные на выполнение дополнительных задач региональной программы</t>
  </si>
  <si>
    <t xml:space="preserve">Общий объем расходов на выполнение мероприятий региональной программы </t>
  </si>
  <si>
    <t xml:space="preserve">Перечень мероприятий 
государственной программы Тамбовской области «Формирование системы комплексной реабилитации и абилитации инвалидов, в том числе детей-инвалидов» на 2019-2020 годы
</t>
  </si>
  <si>
    <t xml:space="preserve">ПРИЛОЖЕНИЕ № 2
к государственной программе Тамбовской области «Формирование системы комплексной реабилитации и абилитации инвалидов, в том числе детей-инвалидов» на 2019-2020 годы
</t>
  </si>
  <si>
    <t>Номер целевого показателя (индикатора) региональной программы, на достижение которого направлены мероприятия</t>
  </si>
  <si>
    <t>объем средств местных бюджетов</t>
  </si>
  <si>
    <t>средства бюджета Тамбовской области</t>
  </si>
  <si>
    <t>Управление труда и занятости населения Тамбовской области</t>
  </si>
  <si>
    <t>2.2.1.Создание условий для осуществления инвалидом трудовой деятельности при его трудоустройстве</t>
  </si>
  <si>
    <t>2019-2020</t>
  </si>
  <si>
    <t xml:space="preserve">2.2.2.Оказание индивидуальной помощи инвалиду при его трудоустройстве  и создание условий для ускорения его профессиональной адаптации на рабочем месте. </t>
  </si>
  <si>
    <t>2.2.3.Организация стажировки инвалидов молодого возраста из числа выпускников образовательных организаций</t>
  </si>
  <si>
    <t>Объем расходов на выполнение мероприятий (тыс. рублей)</t>
  </si>
  <si>
    <t>1.2.2.; 1.2.3</t>
  </si>
  <si>
    <t>1.2.5.</t>
  </si>
  <si>
    <t>1.2.4.</t>
  </si>
  <si>
    <t>Управление образования и науки области</t>
  </si>
  <si>
    <t>Своевременное выявление недостатков в физическом и (или) психическом развитии и (или) отклонений в поведении детей раннего возраста, оказание помощи ребенку и его родителям (законным представителям)</t>
  </si>
  <si>
    <t>1.1.3.</t>
  </si>
  <si>
    <t>2.1.1. Создание специальных условий для получения профессионального образования инвалидами в профессиональных образовательных организациях</t>
  </si>
  <si>
    <t>1.2.6.</t>
  </si>
  <si>
    <t>2.1.2. Проведение полигона профессиональных проб "Планета мастерства"</t>
  </si>
  <si>
    <t>Ознакомление обучающихся 9 классов общеобразовательных организаций с наиболее востребованными на региональном рынке труда профессиями</t>
  </si>
  <si>
    <t>1.2.1.</t>
  </si>
  <si>
    <t xml:space="preserve">2.1.3. Обеспечение деятельности службы профконсультации при Ресурсном центре сопровождения инклюзивного образования </t>
  </si>
  <si>
    <t>Оказание помощи обучающимся, их родителям (законным представителям) и педагогическим работникам в профессиональном самоопределении обучающихся</t>
  </si>
  <si>
    <t>Создание условий для организации единого подхода на межведомственной основе, обеспечивающего равные условия детям раннего возраста при предоставлении им услуг ранней помощи</t>
  </si>
  <si>
    <t xml:space="preserve">4.1.1. Обеспечение деятельности  региональных ресурсных центров по психолого-педагогическому сопровождению детей с ОВЗ и инвалидностью </t>
  </si>
  <si>
    <t>Оказание детям с инвалидностью и ОВЗ, их родителям и специалистам реабилитационных, консультационных услуг и  методической помощи</t>
  </si>
  <si>
    <t>1.1.2.</t>
  </si>
  <si>
    <t xml:space="preserve">4.1.2. Организация и проведение  областных спортивных и творческих  спортивных мероприятий  для детей с ОВЗ, детей-инвалидов и лиц из их числа 
</t>
  </si>
  <si>
    <t>Повышение уровня социализации детей с ОВЗ и инвалидностью</t>
  </si>
  <si>
    <t>4.1.3. Развитие выездных форм консультативной работы, организация домашнего визитирования специалистами специализированных организаций</t>
  </si>
  <si>
    <t>Предоставление консультативной помощи родителям, воспитывающим детей-инвалидов</t>
  </si>
  <si>
    <t>4.2.1. Организация и проведение абилитационных и реабилитационных мероприятий с детьми раннего возраста</t>
  </si>
  <si>
    <t>4.2.2. Создание службы «Лекотека» на базе образовательных организаций</t>
  </si>
  <si>
    <t>Своевременное оказание психолого-медико-педагогической помощи детям раннего возраста</t>
  </si>
  <si>
    <t xml:space="preserve">Организация игровых и коррекционно-развивающих занятий в лекотеках;
обучение родителей методам и приемам коррекции и профилактики нарушений в развитии ребенка
</t>
  </si>
  <si>
    <t>1.4.1.</t>
  </si>
  <si>
    <t>Увеличение доли педагогов, обладающих необходимыми компетенциями в области реабилитации и абилитации детей-инвалидов, оказания ранней помощи</t>
  </si>
  <si>
    <t>1.4.2.</t>
  </si>
  <si>
    <t xml:space="preserve">5.1.1. Создание условий для получения детьми-инвалидами качественного образования в организациях дополнительного образования детей </t>
  </si>
  <si>
    <t xml:space="preserve">Увеличение доля детей-инвалидов в возрасте от 5 до 18 лет, получающих
дополнительное
образование
</t>
  </si>
  <si>
    <t>2.10.1.</t>
  </si>
  <si>
    <t xml:space="preserve"> трудоустроенных инвалидов на оборудованных (оснащенных) рабочих местах</t>
  </si>
  <si>
    <t>трудоустроенных инвалидов с применением труда наставников</t>
  </si>
  <si>
    <t>трудоустроенных инвалидов из числа выпускников образовательных организаций, прошедших стажировку</t>
  </si>
  <si>
    <t xml:space="preserve">1.2.1.  Организация и проведение диагностических мероприятий по раннему выявлению детей с проблемами в развитии 
</t>
  </si>
  <si>
    <t>Управление социальной защиты и семейной политики области</t>
  </si>
  <si>
    <t xml:space="preserve">Своевременное выявление детей, которым наеобходимы реабилитационные и абилитационные услуги </t>
  </si>
  <si>
    <t xml:space="preserve"> 1.1.2.Создание специальных условий для семей, воспитывающих детей с ОВЗ, которым необходимы мероприятия по реадилитации и абилитации </t>
  </si>
  <si>
    <t>1.1.1. Организация  мероприятий по выявлению потребности у детей с ОВЗ в реабилитационных и абилитационнных мероприятиях</t>
  </si>
  <si>
    <t xml:space="preserve">1.2.2. Организация  мероприятий по выявлению потребности у детей с ОВЗ в услугах ранней помощи </t>
  </si>
  <si>
    <t>1.2.3. Создание специальных условий для семей, воспитывающих детей с ОВЗ, которым необходимы услуги ранней помощи</t>
  </si>
  <si>
    <t>Своевременное выявление детей, которым наеобходимы услуги ранней помощи</t>
  </si>
  <si>
    <t>Увеличение доли детей, получающих своевременные услуги ранней помощи</t>
  </si>
  <si>
    <t xml:space="preserve">Увеличение доли детей, получающих своевременные реабилитационные и абилитационные услуги </t>
  </si>
  <si>
    <t>Управление социальной защиты и семейной политики области,                                                                       управление образования и науки области</t>
  </si>
  <si>
    <t xml:space="preserve">* управление образования и науки области реализует мероприятие в рамках выполнение уставных функций  </t>
  </si>
  <si>
    <t>3.1.1. Утверждение перечня (реестра) организаций (структурных подразделений), предоставляющих услуги по реабилитации и абилитации</t>
  </si>
  <si>
    <t xml:space="preserve">Управление здравоохранения области, 
Управление образования и науки области
</t>
  </si>
  <si>
    <t>Создание условий для организации единого подхода на межведомственной основе, обеспечивающего равные условия детям с ОВЗ при предоставлении услуг по реабилитации и абилитации</t>
  </si>
  <si>
    <t>3.1.2. Осуществление мониторинга и поддержание в актуальном состоянии  методической базы по организации системы комплексной реабилитации и абилитации инвалидов, в том числе детей-инвалидов</t>
  </si>
  <si>
    <t>Создание единой методической базы данных  для организации единого подхода при предоставлении услуг по реабилитации и абилитации</t>
  </si>
  <si>
    <t>Создание условий для организации единого подхода на межведомственной основе, обеспечивающего равные условия детям с ОВЗ при предоставлении услуг по ранней помощи</t>
  </si>
  <si>
    <t>Создание единой методической базы данных  для организации единого подхода при предоставлении услуг по ранней помощи</t>
  </si>
  <si>
    <t>3.2.2. Утверждение перечня (реестра) организаций (структурных подразделений), предоставляющих услуги по ранней помощи</t>
  </si>
  <si>
    <t>3.2.3. Осуществление мониторинга и поддержание в актуальном состоянии  методической базы по организации системы комплексной ранней помощи, в том числе детей-инвалидов</t>
  </si>
  <si>
    <t>3.2.1. Разработка комплекса мер по формированию  и учету организаций, предоставляющих услуги ранней помощи</t>
  </si>
  <si>
    <t>4.2.3. Создание службы «ранняя помощь» на базе учреждений социального обслуживания населения</t>
  </si>
  <si>
    <t xml:space="preserve">Организация коррекционно-развивающих занятий </t>
  </si>
  <si>
    <t>4.2.4. Создание мобильной службы «ранняя помощь» на базе учреждений социального обслуживания населения</t>
  </si>
  <si>
    <t>Своевременное оказание психолого-социально-педагогической помощи детям раннего возраста</t>
  </si>
  <si>
    <t xml:space="preserve">4.3.2. Повышение квалификации педагогических работников по вопросам комплексной реабилитации и абилитации </t>
  </si>
  <si>
    <t>4.3.1. Повышение квалификации социальных работников по вопросам комплексной реабилитации и абилитации детей-инвалидов, оказания ранней помощи</t>
  </si>
  <si>
    <t>2019-2021</t>
  </si>
  <si>
    <t>Увеличение доли работников, обладающих необходимыми компетенциями в области реабилитации и абилитации детей-инвалидов, оказания ранней помощи</t>
  </si>
  <si>
    <t>5.1.Мероприятия по совершенствованию системы  комплексной реабилитации и абилитации инвалидов, услуг "ранней помощи", в том числе детей-инвалидов</t>
  </si>
  <si>
    <t>5.1.2. Создание условий для оказания реабилитационных и аблитационных услуг, услуг "ранней помощи" инвалидам</t>
  </si>
  <si>
    <t xml:space="preserve">Увеличение доли инвалидов (детей-инвалидов), получивших услуги </t>
  </si>
  <si>
    <t>5.1.3. Разработка проекта типовой модели территориального планирования организаций, осуществляющих комплексную реабилитацию и абилитацию инвалидов, в том числе детей-инвалидов.</t>
  </si>
  <si>
    <t>Увеличение доли охвата детей-инвалидов, нуждающихся в услугах "ранней помощи", реабилитационных и абилитационных услугах</t>
  </si>
  <si>
    <t>5. Создание условий для мероприятия по организации оказания услуг по ранней помощи и сопровождению, комплексного сопровождения детей с тяжелыми множественными нарушениями развития, в том числе с расстройствами аутистического спектра, оказания услуги сопровождаемого проживания, по отработке единых подходов к формированию заключений психолого-медико-педагогических комиссийреабилитацию инвалидов, оказывающих услуги "ранней помощи"</t>
  </si>
  <si>
    <t>5.1.4. Осуществление мероприятия по организации оказания услуг по ранней помощи и сопровождению, комплексного сопровождения детей с тяжелыми множественными нарушениями развития, в том числе с расстройствами аутистического спектра, оказания услуги сопровождаемого проживания, по отработке единых подходов к формированию данных услуг</t>
  </si>
  <si>
    <t>5.1.5. Обучение инвалидов и членов их семей навыкам ухода, пользованию техническими средствами реабилитации, реабилитационным навыкам, а также обучение слепоглухих инвалидов пользованию коммуникационными приборами и средствами коммуникации</t>
  </si>
  <si>
    <t>Увеличение доли инвалидов навыкам ухода, пользованию техническими средствами реабилитации, реабилитационным навыкам</t>
  </si>
  <si>
    <t>5.1.6. Организация  работы центра проката технических средств реабилитации для инвалидов, в том числе для детей-инвалидов</t>
  </si>
  <si>
    <t>Увеличение доли инвалидов, нуждающихся во временном обеспечении техническими средствами реабилитации</t>
  </si>
  <si>
    <t>Увеличение доли инвалидов, положительно оценивающих отношение населения к проблемам инвалидов, в общей численности опрошенных инвалидов в Тамбовской области</t>
  </si>
  <si>
    <t>5.1.7. Изготовления и распространения информационных материалов по профилактике инвалидности и реабилитации инвалидов, в том числе детей-инвалидов</t>
  </si>
  <si>
    <t>Увеличение доли  инвалидов, получивших услуги по "ранней помощи" и сопровождению</t>
  </si>
  <si>
    <t>Увеличение доли студентов  профессиональных образовательных организаций из числа инвалидов и лиц с ОВЗ в общей численности студентов обучающихся по очной форме обучения</t>
  </si>
  <si>
    <t>Увеличение количества учреждений культуры и образовательных учреждений, оснащенных специализированным оборудованием</t>
  </si>
  <si>
    <t xml:space="preserve">Увеличение доли инвалидов, положительно оценивающих отношение населения к проблемам инвалидов, в общей численности опрошенных инвалидов в Республике Хакасия </t>
  </si>
  <si>
    <t>средства бюджета субъекта  РФ</t>
  </si>
  <si>
    <t>Министерство образования и науки Республики Хакасия</t>
  </si>
  <si>
    <t xml:space="preserve">Министерство образования и науки Республики Хакасия </t>
  </si>
  <si>
    <t xml:space="preserve">Министерство культуры Республики Хакасия </t>
  </si>
  <si>
    <t>Министерство спорта Республики Хакасия</t>
  </si>
  <si>
    <t>Увеличение количества учреждений социальной защиты, оснащенных специализированным оборудованием</t>
  </si>
  <si>
    <t>Увеличение количества учреждений социального обслуживания, оснащенных специализированным оборудованием</t>
  </si>
  <si>
    <t>Министерство здравоохранения   Республики Хакасия</t>
  </si>
  <si>
    <t xml:space="preserve">Министерство  труда  и социальной защиты Республики Хакасия </t>
  </si>
  <si>
    <t>Министерство  труда и социальной защиты Республики Хакасия</t>
  </si>
  <si>
    <t xml:space="preserve">Министерство труда и  социальной защиты Республики Хакасия   </t>
  </si>
  <si>
    <t xml:space="preserve">Министерство труда и   социальной  защиты Республики Хакасия, Министерство здравоохранения Республики Хакасия, Министерство образования и науки Республики Хакасия </t>
  </si>
  <si>
    <t>увеличение доли трудоустроенных инвалидов в общей численности выпускников-инвалидов профессиональных образовательных организаций</t>
  </si>
  <si>
    <t>Министерство труда и социальной защиты Республики Хакасия</t>
  </si>
  <si>
    <t>Министерство труда и социальной защиты Республики Хакасия Министерство образования и науки Республики Хакасия</t>
  </si>
  <si>
    <t>Увеличение доли инвалидов, принятых на обучение по образовательным программам среднего профессионального образования инвалидов в Республике Хакасия</t>
  </si>
  <si>
    <t xml:space="preserve">Своевременное выявление недостатков в психическом развитии и (или) отклонений в поведении инвалидов, в том числе детей-инвалидов,  определение нуждаемости их  в сопровождаемом проживании.  </t>
  </si>
  <si>
    <t>Увеличение доли инвалидов, в том числе детей-инвалидов  получающих своевременные услуги «сопровождаемого проживания»</t>
  </si>
  <si>
    <t xml:space="preserve">Министерство  труда и социальной защиты  Республики Хакасия </t>
  </si>
  <si>
    <t>Увеличение доли детей, получающих своевременные услуги «ранней помощи» и сопровождаемого проживания</t>
  </si>
  <si>
    <t>1.Мероприятия, направленные на  выполнение первоочередных задач региональной программы</t>
  </si>
  <si>
    <t>1.1. Мероприятия по определению потребности инвалидов, в том числе дете- инвалидов, в реабилитационных и абилитационных услугах, услугах ранней помощи, получении услуг в рамках сопроживаемого проживания,  в Республике Хакасия</t>
  </si>
  <si>
    <t xml:space="preserve"> Мероприятия по определению потребности в реабилитационных и абилитационных услугах </t>
  </si>
  <si>
    <t xml:space="preserve">1.1.1. Организация  мероприятий по выявлению потребности у  инвалидов,  в том числе  детей - инвалидов, в предоставлении услуг по реабилитации и абилитации </t>
  </si>
  <si>
    <t xml:space="preserve">Своевременное выявление инвалидов, в том числе детей- инвалидов , которым необходимы реабилитационные и абилитационные услуги </t>
  </si>
  <si>
    <t xml:space="preserve">1.1.2 Формирование  реестра инвалидов, в том числе детей-инвалидов, нуждающихся в медицинской реабилитации/абилитации </t>
  </si>
  <si>
    <t xml:space="preserve">Увеличение доли инвалидов, в т.ч. детей-инвалидов, удовлетворенных качеством услуг </t>
  </si>
  <si>
    <t xml:space="preserve">1.1.3. Утверждение перечня (реестра) организаций (структурных подразделений), предоставляющих услуги по реабилитации и абилитации </t>
  </si>
  <si>
    <t xml:space="preserve">   Мероприятия по определению потребности в услугах ранней помощи детей-инвалидов</t>
  </si>
  <si>
    <t xml:space="preserve">средства федерального бюджета </t>
  </si>
  <si>
    <t>Формирование актуальной данных о численности</t>
  </si>
  <si>
    <t>1.1.7. Организация встреч родителей, воспитывающих детей-инвалидов со специалистами исполнительных органов государственной власти, обеспечивающих предоставление услуг ранней помощи</t>
  </si>
  <si>
    <t xml:space="preserve">повышение информированности родителей об услугах ранней помощи, мониторинг существующих проблем, принятие решений по их устранению.  </t>
  </si>
  <si>
    <t>1.1.6. Организация  мероприятий по выявлению  детей целевой группы, нуждающихсяв  в  оказании ранней помощи</t>
  </si>
  <si>
    <t>Повышение компетентности родителей в воспитании детей, нуждающихся в  услугах ранней помощи</t>
  </si>
  <si>
    <t>1.1.9..Проведение  мониторинга нуждаемости  инвалидов, в том числе детей-инвалидов в сопровождаемом проживании в стационарных  учреждениях Республики Хакасия</t>
  </si>
  <si>
    <t>1.2. Мероприятия по формированию условий для повышения уровня профессионального развития и занятости, включая сопровождаемое содействие занятости  инвалидов, в том числе детей-инвалидов, в Республике Хакасия</t>
  </si>
  <si>
    <t xml:space="preserve">  Мероприятия по формированию условий для повышения уровня профессионального развития инвалидов, в том числе детей-инвалидов</t>
  </si>
  <si>
    <t>1.2.1. Организация мероприятий по профессиональной ориентации инвалидов, в том числе детей-инвалидов, дополнительному и професиональному образованию</t>
  </si>
  <si>
    <t>1.2.3. Проведение полигона профессиональных проб "Планета мастерства"</t>
  </si>
  <si>
    <t>1. 3. 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детей-инвалидов, а также ранней помощи, сопровождаемого проживания инвалидов в Республике Хакасия</t>
  </si>
  <si>
    <r>
      <t xml:space="preserve"> </t>
    </r>
    <r>
      <rPr>
        <b/>
        <sz val="8"/>
        <color indexed="8"/>
        <rFont val="Times New Roman"/>
        <family val="1"/>
      </rPr>
      <t>Мероприятия по формированию и поддержанию в актуальном состоянии нормативной правовой и методической базы по организации системы комплексной реабилитации и абилитации инвалидов, в том числе детей-инвалидов</t>
    </r>
  </si>
  <si>
    <t>1.3.1. Утверждение перечня (реестра) организаций (структурных подразделений), предоставляющих услуги по реабилитации и абилитации</t>
  </si>
  <si>
    <t>1.3.2. Осуществление мониторинга и поддержание в актуальном состоянии  методической базы по организации системы комплексной реабилитации и абилитации инвалидов, в том числе детей-инвалидов</t>
  </si>
  <si>
    <t xml:space="preserve">   1.4. Мероприятия по формированию условий для развития системы комплексной реабилитации и абилитации инвалидов, в том числе детей-инвалидов, а также ранней помощи, сопровождаемого проживания инвалидов в Республике Хакасия</t>
  </si>
  <si>
    <t xml:space="preserve"> Мероприятия по формированию условий для развития системы комплексной реабилитации и абилитации инвалидов, в том числе детей-инвалидов</t>
  </si>
  <si>
    <t>1.4.1. Приобретение специализированного оборудования (тренажеров) для реабилитации инвалидов, в том числе инвалидов-колясочников</t>
  </si>
  <si>
    <t xml:space="preserve">1.4.3.    Развитие республиканского ресурсного центра  на базе ГБУ РХ " Саяногорский реабилитационный центр для детей с ограниченными возможностями, приобретение необходимого реабилитационного  оборудования. </t>
  </si>
  <si>
    <t xml:space="preserve">1.4.4 Развитие   службы ранней помощи  и сопровождаемого проживания и  на базе ГБУ РХ  "Республиканский  дом- интернат для умственно отсталых детей "Теремок". </t>
  </si>
  <si>
    <t>1.4.5. Оснащение специализированным оборудованием тренировочной  квартиры  ГБУ  РХ  "Абазинский психоневрологический  интернат"</t>
  </si>
  <si>
    <t>1.4.6. Оснащение  специализированным оборудованием тренировочной квартиры   ГБУ РХ  "Бельтырский психоневрологический интернат"</t>
  </si>
  <si>
    <t>1.4.7. Оснащение  специализированным оборудованием тренировочной квартиры   ГБУ РХ  "Туимский  психоневрологический интернат"</t>
  </si>
  <si>
    <t xml:space="preserve">1.4.8. Повышение квалификации социальных работников по вопросам комплексной реабилитации и абилитации детей-инвалидов, оказания " ранней помощи", сопровождаемого проживания инвалидов, в том числе детей-инвалидов </t>
  </si>
  <si>
    <t xml:space="preserve">Увеличение доли работников, обладающих необходимыми компетенциями в области реабилитации и абилитации детей-инвалидов, оказания «ранней помощи» и сопровождаемого проживания </t>
  </si>
  <si>
    <t>1.4.11. Изготовление и распространения информационных материалов по профилактике инвалидности и реабилитации инвалидов, в том числе детей-инвалидов</t>
  </si>
  <si>
    <t>Увеличение доли сотрудников Министерства образования и науки Республики Хакасия, обладающих необходимыми компетенциями в области реабилитации и абилитации детей-инвалидов, оказания «ранней помощи»</t>
  </si>
  <si>
    <t xml:space="preserve"> Мероприятия по подготовке кадров системы комплексной реабилитации и абилитации инвалидов, в том числе детей-инвалидов, ранней помощи, а также сопровождаемого проживания инвалидов</t>
  </si>
  <si>
    <t>1.1.1,1.1.2.,1.1.3</t>
  </si>
  <si>
    <t>1.1.3,1.4.1,1.4.2</t>
  </si>
  <si>
    <t xml:space="preserve">1.1.8. Организация мероприятий по обучению родителей навыкам ухода и реабилитации в домашних условиях за детьми, имеющими особенности развития, нуждающихся в услугах ранней помощи  </t>
  </si>
  <si>
    <t>Министерство здравоохранения Республики Хакасия, Министерство образования и науки Республики Хакасия, Министерство труда и социальной защиты Республики Хакасия</t>
  </si>
  <si>
    <t>Министерство здравоохранения Республики Хакасия, Министерство образования и науки Республики Хакасия, Министерство труда исоциальной защиты Республики Хакасия</t>
  </si>
  <si>
    <t>1.4.1,1.4.2.,1.1.3</t>
  </si>
  <si>
    <t xml:space="preserve"> Мероприятия по определению потребности в услугах   сопроживаемого проживания инвалидов, в том числе детей-инвалидов</t>
  </si>
  <si>
    <t>1.1.10.  Организация работы тренировочных  квартир  в рамках реализации  технологий сопровождаемого проживания инвалидов</t>
  </si>
  <si>
    <t>1.4.2. Оснащение специализированным оборудованием учреждений культуры, обеспечивающих оказание реабилитационных и (или) абилитационных мероприятий инвалидам, в том числе детям-инвалидам</t>
  </si>
  <si>
    <t>1.1.2,1.1.3</t>
  </si>
  <si>
    <t>1.1.2</t>
  </si>
  <si>
    <t>1.2.2.,1.2.3.,1.2.4</t>
  </si>
  <si>
    <t>увеличение доли инвалидов, принятых на обучение по образовательным программам среднего профессионального образования инвалидов в Республике Хакасия</t>
  </si>
  <si>
    <t xml:space="preserve">1.1.2. Организация работы по созданию, эксплуатации и развитию единой информационной системы Республики Хакасия, содержащей сведения об инвалидах, оказанных им реабилитационных и абилитационных мероприятиях, реестра реабилитационных организаций Республики Хакасия </t>
  </si>
  <si>
    <t xml:space="preserve">Государственный комитет цифрового развития и связи Респуюлики Хакасия,Министерство труда и   социальной  защиты Республики Хакасия, Министерствосударственный комитет  здравоохранения Республики Хакасия, Министерство образования и науки Республики Хакасия, Минстерство спорта Республики Хакасия,  </t>
  </si>
  <si>
    <t>1.3.1. Приобретение   программного продукта       "Интеграция  с федеральной государственной системой " Формирование и ведение федерального регистра инвалидов" (ФГИС ФРИ)</t>
  </si>
  <si>
    <t xml:space="preserve">1.1.4. Осуществление мониторинга и поддержание в актуальном состоянии  методической базы по организации системы комплексной реабилитации и абилитации  инвалидов </t>
  </si>
  <si>
    <t xml:space="preserve">1.2.2. Оснащение    ГБПОУ РХ «Хакасский колледж профессиональных технологий, экономики и сервиса» специализированным  оборудованием </t>
  </si>
  <si>
    <t xml:space="preserve">Министерство труда и   социальной  защиты Республики Хакасия, Министерство образования и науки Республики Хакасия </t>
  </si>
  <si>
    <t>1.1.1,1.1.2.,1.1.3,1.3.1.</t>
  </si>
  <si>
    <t xml:space="preserve">1.1.5. Ведение  учета  количества детей-инвалидов, в отношении которых осуществлялись мероприятия по реабилитации и абилитации   </t>
  </si>
  <si>
    <t xml:space="preserve">Сопровождение 5 инвалидов при трудоустройстве в течение 6 месяцев </t>
  </si>
  <si>
    <t>1.2.5. Организация мероприятий по содействию в трудоустройстве выпускников-инвалидов профессиональных образовательных организаций</t>
  </si>
  <si>
    <t>1.2.4. Организация сопровождения при содействии занятости инвалидов (с компенсацией  затрат работодателя)</t>
  </si>
  <si>
    <t>1.1.2.,1.1.3</t>
  </si>
  <si>
    <t>1.1.3,1.4.1,</t>
  </si>
  <si>
    <t>1.4.1,1.1.3</t>
  </si>
  <si>
    <t>1.1.3,1.4.2</t>
  </si>
  <si>
    <t>1.2.2.,1.2.3.</t>
  </si>
  <si>
    <t>1.2.2.,1.2.3</t>
  </si>
  <si>
    <t>1.2.1,</t>
  </si>
  <si>
    <t>1.3.1</t>
  </si>
  <si>
    <t>1.1.1,1.4.2</t>
  </si>
  <si>
    <t>1.4.3</t>
  </si>
  <si>
    <t>1.4.3.</t>
  </si>
  <si>
    <t xml:space="preserve">Увеличение количества специалистов в сфере культуры и здравоохранения, 
прошедших 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
</t>
  </si>
  <si>
    <t xml:space="preserve">1.4.9. Повышение квалификации  специалистов Республиканских Центров ППМС помощи и ПМПК, осуществляющих психолого-педагогическую реабилитацию детей-инвалидов «Центр психолого-педагогической, медицинской и социальной помощи «Радость»,ГБОУ РХ «Школа-интернат для детей с нарушениями слуха», ГБОУ РХ «Школа-интернат для детей с нарушениями зрения», ГБОУ РХ «Аскизская школа-интернат», ГБУ РХ,  ГБОУ РХ "Черногорская школа-интернат" </t>
  </si>
  <si>
    <t>Министерство  здравоохранения Республики Хакасия, Министерство  культуры  Республики Хакасия</t>
  </si>
  <si>
    <t xml:space="preserve">1.4.10. Подготовка кадров  
(обучение по программам повышения квалификации и профессиональной переподготовки специалистов, в том числе по применению методик по реабилитации и абилитации инвалидов) для учреждений здравоохранения и культуры Республики Хакасия,  обеспечивающих оказание реабилитационных и (или) абилитационных мероприятий инвалидам, в том числе детям-инвалидам
</t>
  </si>
  <si>
    <t xml:space="preserve">ПРИЛОЖЕНИЕ № 3
к  проекту региональной программы  "Формирование   системы комплексной реабилитации и абилитации инвалидов, в том числе детей-инвалидов в Республике Хакасия  на 2021-2025 годы"
</t>
  </si>
  <si>
    <t>Перечень мероприятий 
региональной  программы   "Формирование   системы комплексной реабилитации и абилитации инвалидов, в том числе детей-инвалидов  в Республике Хакасия  на 2021-2025 годы" на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</si>
</sst>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;@"/>
    <numFmt numFmtId="178" formatCode="0.000"/>
    <numFmt numFmtId="179" formatCode="0000"/>
    <numFmt numFmtId="180" formatCode="_-* #,##0.0&quot;р.&quot;_-;\-* #,##0.0&quot;р.&quot;_-;_-* &quot;-&quot;??&quot;р.&quot;_-;_-@_-"/>
    <numFmt numFmtId="181" formatCode="0.0%"/>
    <numFmt numFmtId="182" formatCode="_-* #,##0.0_р_._-;\-* #,##0.0_р_._-;_-* &quot;-&quot;??_р_._-;_-@_-"/>
    <numFmt numFmtId="183" formatCode="0.0"/>
    <numFmt numFmtId="184" formatCode="d/m/yy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justify"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left" vertical="top" wrapText="1"/>
    </xf>
    <xf numFmtId="14" fontId="50" fillId="0" borderId="10" xfId="0" applyNumberFormat="1" applyFont="1" applyBorder="1" applyAlignment="1">
      <alignment horizontal="center" vertical="top" wrapText="1"/>
    </xf>
    <xf numFmtId="4" fontId="50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0" fillId="0" borderId="11" xfId="0" applyFont="1" applyBorder="1" applyAlignment="1">
      <alignment horizontal="center" vertical="top"/>
    </xf>
    <xf numFmtId="0" fontId="50" fillId="0" borderId="0" xfId="0" applyFont="1" applyAlignment="1">
      <alignment horizontal="center" vertical="top"/>
    </xf>
    <xf numFmtId="4" fontId="0" fillId="0" borderId="0" xfId="0" applyNumberFormat="1" applyAlignment="1">
      <alignment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vertical="top"/>
    </xf>
    <xf numFmtId="4" fontId="50" fillId="0" borderId="10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justify" vertical="top" wrapText="1"/>
    </xf>
    <xf numFmtId="0" fontId="50" fillId="0" borderId="0" xfId="0" applyFont="1" applyAlignment="1">
      <alignment vertical="top" wrapText="1"/>
    </xf>
    <xf numFmtId="4" fontId="50" fillId="0" borderId="13" xfId="0" applyNumberFormat="1" applyFont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4" fontId="50" fillId="33" borderId="10" xfId="0" applyNumberFormat="1" applyFont="1" applyFill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center" vertical="top"/>
    </xf>
    <xf numFmtId="4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vertical="center"/>
    </xf>
    <xf numFmtId="4" fontId="50" fillId="33" borderId="14" xfId="0" applyNumberFormat="1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4" fontId="49" fillId="0" borderId="0" xfId="0" applyNumberFormat="1" applyFont="1" applyAlignment="1">
      <alignment/>
    </xf>
    <xf numFmtId="178" fontId="0" fillId="0" borderId="0" xfId="0" applyNumberFormat="1" applyAlignment="1">
      <alignment/>
    </xf>
    <xf numFmtId="49" fontId="50" fillId="0" borderId="10" xfId="0" applyNumberFormat="1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10" xfId="0" applyFont="1" applyFill="1" applyBorder="1" applyAlignment="1">
      <alignment vertical="top" wrapText="1"/>
    </xf>
    <xf numFmtId="4" fontId="50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vertical="top"/>
    </xf>
    <xf numFmtId="0" fontId="50" fillId="0" borderId="10" xfId="0" applyFont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justify" vertical="top" wrapText="1"/>
    </xf>
    <xf numFmtId="0" fontId="50" fillId="35" borderId="10" xfId="0" applyFont="1" applyFill="1" applyBorder="1" applyAlignment="1">
      <alignment vertical="top" wrapText="1"/>
    </xf>
    <xf numFmtId="4" fontId="50" fillId="35" borderId="10" xfId="0" applyNumberFormat="1" applyFont="1" applyFill="1" applyBorder="1" applyAlignment="1">
      <alignment horizontal="center" vertical="top" wrapText="1"/>
    </xf>
    <xf numFmtId="0" fontId="50" fillId="35" borderId="10" xfId="0" applyNumberFormat="1" applyFont="1" applyFill="1" applyBorder="1" applyAlignment="1">
      <alignment horizontal="center" vertical="top" wrapText="1"/>
    </xf>
    <xf numFmtId="0" fontId="50" fillId="35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NumberFormat="1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center" wrapText="1"/>
    </xf>
    <xf numFmtId="14" fontId="50" fillId="0" borderId="10" xfId="0" applyNumberFormat="1" applyFont="1" applyBorder="1" applyAlignment="1">
      <alignment horizontal="left" vertical="center" wrapText="1"/>
    </xf>
    <xf numFmtId="0" fontId="50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top"/>
    </xf>
    <xf numFmtId="0" fontId="50" fillId="0" borderId="10" xfId="0" applyFont="1" applyBorder="1" applyAlignment="1">
      <alignment horizontal="left" vertical="center" wrapText="1"/>
    </xf>
    <xf numFmtId="14" fontId="50" fillId="0" borderId="10" xfId="0" applyNumberFormat="1" applyFont="1" applyBorder="1" applyAlignment="1">
      <alignment horizontal="justify" vertical="top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vertical="center"/>
    </xf>
    <xf numFmtId="4" fontId="51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183" fontId="49" fillId="0" borderId="0" xfId="0" applyNumberFormat="1" applyFont="1" applyAlignment="1">
      <alignment vertical="top"/>
    </xf>
    <xf numFmtId="4" fontId="51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vertical="center" wrapText="1"/>
    </xf>
    <xf numFmtId="4" fontId="50" fillId="0" borderId="10" xfId="0" applyNumberFormat="1" applyFont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top"/>
    </xf>
    <xf numFmtId="0" fontId="51" fillId="0" borderId="15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vertical="center" wrapText="1"/>
    </xf>
    <xf numFmtId="0" fontId="50" fillId="0" borderId="15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1" fillId="0" borderId="12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/>
    </xf>
    <xf numFmtId="0" fontId="50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workbookViewId="0" topLeftCell="A46">
      <selection activeCell="B65" sqref="B65"/>
    </sheetView>
  </sheetViews>
  <sheetFormatPr defaultColWidth="9.140625" defaultRowHeight="15"/>
  <cols>
    <col min="1" max="1" width="21.140625" style="0" customWidth="1"/>
    <col min="2" max="2" width="11.7109375" style="0" customWidth="1"/>
    <col min="3" max="3" width="17.140625" style="0" customWidth="1"/>
    <col min="4" max="4" width="14.7109375" style="0" customWidth="1"/>
    <col min="5" max="5" width="11.8515625" style="0" customWidth="1"/>
    <col min="6" max="6" width="9.140625" style="0" customWidth="1"/>
    <col min="7" max="7" width="9.7109375" style="0" customWidth="1"/>
    <col min="8" max="8" width="10.28125" style="0" customWidth="1"/>
    <col min="9" max="9" width="10.421875" style="0" customWidth="1"/>
    <col min="10" max="10" width="14.00390625" style="0" customWidth="1"/>
  </cols>
  <sheetData>
    <row r="1" spans="7:10" ht="13.5" customHeight="1">
      <c r="G1" s="121"/>
      <c r="H1" s="121"/>
      <c r="I1" s="121"/>
      <c r="J1" s="121"/>
    </row>
    <row r="2" spans="1:10" ht="97.5" customHeight="1">
      <c r="A2" s="1"/>
      <c r="B2" s="1"/>
      <c r="C2" s="1"/>
      <c r="D2" s="1"/>
      <c r="E2" s="1"/>
      <c r="F2" s="1"/>
      <c r="G2" s="120" t="s">
        <v>24</v>
      </c>
      <c r="H2" s="120"/>
      <c r="I2" s="120"/>
      <c r="J2" s="120"/>
    </row>
    <row r="3" spans="1:10" ht="50.25" customHeight="1">
      <c r="A3" s="120" t="s">
        <v>23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 customHeight="1">
      <c r="A5" s="125" t="s">
        <v>0</v>
      </c>
      <c r="B5" s="125" t="s">
        <v>1</v>
      </c>
      <c r="C5" s="125" t="s">
        <v>2</v>
      </c>
      <c r="D5" s="125" t="s">
        <v>3</v>
      </c>
      <c r="E5" s="127" t="s">
        <v>33</v>
      </c>
      <c r="F5" s="128"/>
      <c r="G5" s="128"/>
      <c r="H5" s="128"/>
      <c r="I5" s="129"/>
      <c r="J5" s="125" t="s">
        <v>25</v>
      </c>
    </row>
    <row r="6" spans="1:10" ht="70.5" customHeight="1">
      <c r="A6" s="126"/>
      <c r="B6" s="126"/>
      <c r="C6" s="126"/>
      <c r="D6" s="126"/>
      <c r="E6" s="6" t="s">
        <v>4</v>
      </c>
      <c r="F6" s="6" t="s">
        <v>5</v>
      </c>
      <c r="G6" s="6" t="s">
        <v>27</v>
      </c>
      <c r="H6" s="6" t="s">
        <v>26</v>
      </c>
      <c r="I6" s="6" t="s">
        <v>6</v>
      </c>
      <c r="J6" s="126"/>
    </row>
    <row r="7" spans="1:10" ht="13.5" customHeight="1">
      <c r="A7" s="122" t="s">
        <v>7</v>
      </c>
      <c r="B7" s="123"/>
      <c r="C7" s="123"/>
      <c r="D7" s="123"/>
      <c r="E7" s="123"/>
      <c r="F7" s="123"/>
      <c r="G7" s="123"/>
      <c r="H7" s="123"/>
      <c r="I7" s="123"/>
      <c r="J7" s="124"/>
    </row>
    <row r="8" spans="1:10" ht="12.75" customHeight="1">
      <c r="A8" s="114" t="s">
        <v>8</v>
      </c>
      <c r="B8" s="115"/>
      <c r="C8" s="115"/>
      <c r="D8" s="115"/>
      <c r="E8" s="115"/>
      <c r="F8" s="115"/>
      <c r="G8" s="115"/>
      <c r="H8" s="115"/>
      <c r="I8" s="115"/>
      <c r="J8" s="116"/>
    </row>
    <row r="9" spans="1:10" ht="12.75" customHeight="1">
      <c r="A9" s="107" t="s">
        <v>9</v>
      </c>
      <c r="B9" s="108"/>
      <c r="C9" s="108"/>
      <c r="D9" s="109"/>
      <c r="E9" s="31">
        <f>E13</f>
        <v>7533.2</v>
      </c>
      <c r="F9" s="31">
        <f>SUM(F10:F11)</f>
        <v>7746.28</v>
      </c>
      <c r="G9" s="31">
        <f>SUM(G10:G11)</f>
        <v>766.12</v>
      </c>
      <c r="H9" s="31">
        <v>0</v>
      </c>
      <c r="I9" s="31">
        <v>0</v>
      </c>
      <c r="J9" s="32"/>
    </row>
    <row r="10" spans="1:10" ht="84.75" customHeight="1">
      <c r="A10" s="7" t="s">
        <v>72</v>
      </c>
      <c r="B10" s="24" t="s">
        <v>30</v>
      </c>
      <c r="C10" s="7" t="s">
        <v>69</v>
      </c>
      <c r="D10" s="5" t="s">
        <v>70</v>
      </c>
      <c r="E10" s="10">
        <f>SUM(F10:G10)</f>
        <v>5232.4</v>
      </c>
      <c r="F10" s="10">
        <v>4761.48</v>
      </c>
      <c r="G10" s="10">
        <v>470.92</v>
      </c>
      <c r="H10" s="14">
        <v>0</v>
      </c>
      <c r="I10" s="14">
        <v>0</v>
      </c>
      <c r="J10" s="6"/>
    </row>
    <row r="11" spans="1:10" ht="33" customHeight="1" hidden="1">
      <c r="A11" s="7" t="s">
        <v>71</v>
      </c>
      <c r="B11" s="24" t="s">
        <v>30</v>
      </c>
      <c r="C11" s="7" t="s">
        <v>69</v>
      </c>
      <c r="D11" s="7" t="s">
        <v>77</v>
      </c>
      <c r="E11" s="26">
        <v>3280</v>
      </c>
      <c r="F11" s="26">
        <v>2984.8</v>
      </c>
      <c r="G11" s="26">
        <v>295.2</v>
      </c>
      <c r="H11" s="26">
        <v>0</v>
      </c>
      <c r="I11" s="26">
        <v>0</v>
      </c>
      <c r="J11" s="24"/>
    </row>
    <row r="12" spans="1:10" ht="18.75" customHeight="1">
      <c r="A12" s="110" t="s">
        <v>10</v>
      </c>
      <c r="B12" s="108"/>
      <c r="C12" s="108"/>
      <c r="D12" s="109"/>
      <c r="E12" s="33">
        <f>SUM(E13:E15)</f>
        <v>14653.2</v>
      </c>
      <c r="F12" s="33">
        <f>SUM(F13:F15)</f>
        <v>13334.41</v>
      </c>
      <c r="G12" s="33">
        <f>SUM(G13:G15)</f>
        <v>1318.79</v>
      </c>
      <c r="H12" s="31">
        <v>0</v>
      </c>
      <c r="I12" s="31">
        <v>0</v>
      </c>
      <c r="J12" s="32"/>
    </row>
    <row r="13" spans="1:10" ht="162" customHeight="1">
      <c r="A13" s="9" t="s">
        <v>68</v>
      </c>
      <c r="B13" s="23" t="s">
        <v>30</v>
      </c>
      <c r="C13" s="7" t="s">
        <v>78</v>
      </c>
      <c r="D13" s="7" t="s">
        <v>38</v>
      </c>
      <c r="E13" s="19">
        <v>7533.2</v>
      </c>
      <c r="F13" s="6">
        <v>6855.21</v>
      </c>
      <c r="G13" s="19">
        <v>677.99</v>
      </c>
      <c r="H13" s="14">
        <v>0</v>
      </c>
      <c r="I13" s="14">
        <v>0</v>
      </c>
      <c r="J13" s="6" t="s">
        <v>39</v>
      </c>
    </row>
    <row r="14" spans="1:10" ht="69.75" customHeight="1">
      <c r="A14" s="9" t="s">
        <v>73</v>
      </c>
      <c r="B14" s="24" t="s">
        <v>30</v>
      </c>
      <c r="C14" s="7" t="s">
        <v>69</v>
      </c>
      <c r="D14" s="5" t="s">
        <v>75</v>
      </c>
      <c r="E14" s="14">
        <v>2800</v>
      </c>
      <c r="F14" s="14">
        <v>2548</v>
      </c>
      <c r="G14" s="14">
        <v>252</v>
      </c>
      <c r="H14" s="14">
        <v>0</v>
      </c>
      <c r="I14" s="14">
        <v>0</v>
      </c>
      <c r="J14" s="5"/>
    </row>
    <row r="15" spans="1:10" ht="67.5" customHeight="1">
      <c r="A15" s="4" t="s">
        <v>74</v>
      </c>
      <c r="B15" s="24" t="s">
        <v>30</v>
      </c>
      <c r="C15" s="7" t="s">
        <v>69</v>
      </c>
      <c r="D15" s="5" t="s">
        <v>76</v>
      </c>
      <c r="E15" s="14">
        <v>4320</v>
      </c>
      <c r="F15" s="14">
        <v>3931.2</v>
      </c>
      <c r="G15" s="14">
        <v>388.8</v>
      </c>
      <c r="H15" s="14">
        <v>0</v>
      </c>
      <c r="I15" s="14">
        <v>0</v>
      </c>
      <c r="J15" s="5"/>
    </row>
    <row r="16" spans="1:10" ht="18.75" customHeight="1">
      <c r="A16" s="107" t="s">
        <v>79</v>
      </c>
      <c r="B16" s="108"/>
      <c r="C16" s="108"/>
      <c r="D16" s="108"/>
      <c r="E16" s="108"/>
      <c r="F16" s="108"/>
      <c r="G16" s="108"/>
      <c r="H16" s="108"/>
      <c r="I16" s="108"/>
      <c r="J16" s="109"/>
    </row>
    <row r="17" spans="1:10" ht="24.75" customHeight="1">
      <c r="A17" s="114" t="s">
        <v>11</v>
      </c>
      <c r="B17" s="115"/>
      <c r="C17" s="115"/>
      <c r="D17" s="115"/>
      <c r="E17" s="115"/>
      <c r="F17" s="115"/>
      <c r="G17" s="115"/>
      <c r="H17" s="115"/>
      <c r="I17" s="115"/>
      <c r="J17" s="116"/>
    </row>
    <row r="18" spans="1:10" ht="23.25" customHeight="1">
      <c r="A18" s="107" t="s">
        <v>12</v>
      </c>
      <c r="B18" s="108"/>
      <c r="C18" s="108"/>
      <c r="D18" s="109"/>
      <c r="E18" s="31">
        <f>SUM(E19:E21)</f>
        <v>10850</v>
      </c>
      <c r="F18" s="31">
        <f>SUM(F19:F21)</f>
        <v>9418.5</v>
      </c>
      <c r="G18" s="31">
        <f>SUM(G19:G21)</f>
        <v>931.5</v>
      </c>
      <c r="H18" s="31">
        <f>SUM(H19:H21)</f>
        <v>0</v>
      </c>
      <c r="I18" s="31">
        <f>SUM(I19:I21)</f>
        <v>500</v>
      </c>
      <c r="J18" s="32"/>
    </row>
    <row r="19" spans="1:10" ht="138" customHeight="1">
      <c r="A19" s="8" t="s">
        <v>40</v>
      </c>
      <c r="B19" s="11" t="s">
        <v>30</v>
      </c>
      <c r="C19" s="8" t="s">
        <v>37</v>
      </c>
      <c r="D19" s="8" t="s">
        <v>112</v>
      </c>
      <c r="E19" s="14">
        <v>10500</v>
      </c>
      <c r="F19" s="14">
        <v>9100</v>
      </c>
      <c r="G19" s="14">
        <v>900</v>
      </c>
      <c r="H19" s="14">
        <v>0</v>
      </c>
      <c r="I19" s="14">
        <v>500</v>
      </c>
      <c r="J19" s="6" t="s">
        <v>41</v>
      </c>
    </row>
    <row r="20" spans="1:10" ht="117.75" customHeight="1">
      <c r="A20" s="8" t="s">
        <v>42</v>
      </c>
      <c r="B20" s="11" t="s">
        <v>30</v>
      </c>
      <c r="C20" s="8" t="s">
        <v>37</v>
      </c>
      <c r="D20" s="8" t="s">
        <v>43</v>
      </c>
      <c r="E20" s="14">
        <v>150</v>
      </c>
      <c r="F20" s="14">
        <v>136.5</v>
      </c>
      <c r="G20" s="14">
        <v>13.5</v>
      </c>
      <c r="H20" s="14">
        <v>0</v>
      </c>
      <c r="I20" s="14">
        <v>0</v>
      </c>
      <c r="J20" s="6" t="s">
        <v>44</v>
      </c>
    </row>
    <row r="21" spans="1:10" ht="117.75" customHeight="1">
      <c r="A21" s="8" t="s">
        <v>45</v>
      </c>
      <c r="B21" s="11" t="s">
        <v>30</v>
      </c>
      <c r="C21" s="8" t="s">
        <v>37</v>
      </c>
      <c r="D21" s="8" t="s">
        <v>46</v>
      </c>
      <c r="E21" s="14">
        <v>200</v>
      </c>
      <c r="F21" s="14">
        <v>182</v>
      </c>
      <c r="G21" s="14">
        <v>18</v>
      </c>
      <c r="H21" s="14">
        <v>0</v>
      </c>
      <c r="I21" s="14">
        <v>0</v>
      </c>
      <c r="J21" s="6" t="s">
        <v>44</v>
      </c>
    </row>
    <row r="22" spans="1:10" ht="22.5" customHeight="1">
      <c r="A22" s="107" t="s">
        <v>13</v>
      </c>
      <c r="B22" s="108"/>
      <c r="C22" s="108"/>
      <c r="D22" s="109"/>
      <c r="E22" s="34">
        <f>SUM(E23:E25)</f>
        <v>13720.6</v>
      </c>
      <c r="F22" s="34">
        <f>SUM(F23:F25)</f>
        <v>12485.74</v>
      </c>
      <c r="G22" s="34">
        <f>SUM(G23:G25)</f>
        <v>1234.8600000000001</v>
      </c>
      <c r="H22" s="35">
        <v>0</v>
      </c>
      <c r="I22" s="36">
        <v>0</v>
      </c>
      <c r="J22" s="37"/>
    </row>
    <row r="23" spans="1:10" ht="57.75" customHeight="1">
      <c r="A23" s="9" t="s">
        <v>29</v>
      </c>
      <c r="B23" s="11" t="s">
        <v>30</v>
      </c>
      <c r="C23" s="7" t="s">
        <v>28</v>
      </c>
      <c r="D23" s="21" t="s">
        <v>65</v>
      </c>
      <c r="E23" s="10">
        <v>5000</v>
      </c>
      <c r="F23" s="10">
        <v>4550</v>
      </c>
      <c r="G23" s="10">
        <v>450</v>
      </c>
      <c r="H23" s="16">
        <v>0</v>
      </c>
      <c r="I23" s="10">
        <v>0</v>
      </c>
      <c r="J23" s="15" t="s">
        <v>34</v>
      </c>
    </row>
    <row r="24" spans="1:10" ht="82.5" customHeight="1">
      <c r="A24" s="9" t="s">
        <v>31</v>
      </c>
      <c r="B24" s="11" t="s">
        <v>30</v>
      </c>
      <c r="C24" s="7" t="s">
        <v>28</v>
      </c>
      <c r="D24" s="21" t="s">
        <v>66</v>
      </c>
      <c r="E24" s="10">
        <f>SUM(F24:G24)</f>
        <v>5232.4</v>
      </c>
      <c r="F24" s="10">
        <v>4761.48</v>
      </c>
      <c r="G24" s="10">
        <v>470.92</v>
      </c>
      <c r="H24" s="16">
        <v>0</v>
      </c>
      <c r="I24" s="10">
        <v>0</v>
      </c>
      <c r="J24" s="15" t="s">
        <v>35</v>
      </c>
    </row>
    <row r="25" spans="1:10" ht="86.25" customHeight="1">
      <c r="A25" s="9" t="s">
        <v>32</v>
      </c>
      <c r="B25" s="11" t="s">
        <v>30</v>
      </c>
      <c r="C25" s="8" t="s">
        <v>28</v>
      </c>
      <c r="D25" s="21" t="s">
        <v>67</v>
      </c>
      <c r="E25" s="10">
        <f>SUM(F25:G25)</f>
        <v>3488.2000000000003</v>
      </c>
      <c r="F25" s="10">
        <v>3174.26</v>
      </c>
      <c r="G25" s="10">
        <v>313.94</v>
      </c>
      <c r="H25" s="16">
        <v>0</v>
      </c>
      <c r="I25" s="10">
        <v>0</v>
      </c>
      <c r="J25" s="15" t="s">
        <v>36</v>
      </c>
    </row>
    <row r="26" spans="1:10" ht="25.5" customHeight="1">
      <c r="A26" s="114" t="s">
        <v>14</v>
      </c>
      <c r="B26" s="115"/>
      <c r="C26" s="115"/>
      <c r="D26" s="115"/>
      <c r="E26" s="115"/>
      <c r="F26" s="115"/>
      <c r="G26" s="115"/>
      <c r="H26" s="115"/>
      <c r="I26" s="115"/>
      <c r="J26" s="116"/>
    </row>
    <row r="27" spans="1:10" ht="37.5" customHeight="1">
      <c r="A27" s="107" t="s">
        <v>15</v>
      </c>
      <c r="B27" s="108"/>
      <c r="C27" s="108"/>
      <c r="D27" s="109"/>
      <c r="E27" s="38">
        <f>SUM(E28:E29)</f>
        <v>510</v>
      </c>
      <c r="F27" s="38">
        <f>SUM(F28:F29)</f>
        <v>464.1</v>
      </c>
      <c r="G27" s="38">
        <f>SUM(G28:G29)</f>
        <v>45.9</v>
      </c>
      <c r="H27" s="39">
        <v>0</v>
      </c>
      <c r="I27" s="39">
        <v>0</v>
      </c>
      <c r="J27" s="32"/>
    </row>
    <row r="28" spans="1:10" ht="138" customHeight="1">
      <c r="A28" s="9" t="s">
        <v>80</v>
      </c>
      <c r="B28" s="24" t="s">
        <v>30</v>
      </c>
      <c r="C28" s="7" t="s">
        <v>69</v>
      </c>
      <c r="D28" s="5" t="s">
        <v>82</v>
      </c>
      <c r="E28" s="14">
        <v>250</v>
      </c>
      <c r="F28" s="14">
        <v>227.5</v>
      </c>
      <c r="G28" s="14">
        <v>22.5</v>
      </c>
      <c r="H28" s="26">
        <v>0</v>
      </c>
      <c r="I28" s="26">
        <v>0</v>
      </c>
      <c r="J28" s="3"/>
    </row>
    <row r="29" spans="1:10" ht="105" customHeight="1">
      <c r="A29" s="9" t="s">
        <v>83</v>
      </c>
      <c r="B29" s="24" t="s">
        <v>30</v>
      </c>
      <c r="C29" s="7" t="s">
        <v>69</v>
      </c>
      <c r="D29" s="7" t="s">
        <v>84</v>
      </c>
      <c r="E29" s="14">
        <v>260</v>
      </c>
      <c r="F29" s="14">
        <v>236.6</v>
      </c>
      <c r="G29" s="14">
        <v>23.4</v>
      </c>
      <c r="H29" s="26">
        <v>0</v>
      </c>
      <c r="I29" s="26">
        <v>0</v>
      </c>
      <c r="J29" s="3"/>
    </row>
    <row r="30" spans="1:10" ht="39" customHeight="1">
      <c r="A30" s="117" t="s">
        <v>16</v>
      </c>
      <c r="B30" s="118"/>
      <c r="C30" s="118"/>
      <c r="D30" s="119"/>
      <c r="E30" s="31">
        <f>SUM(E31:E33)</f>
        <v>880</v>
      </c>
      <c r="F30" s="40">
        <f>SUM(F31:F33)</f>
        <v>800.8</v>
      </c>
      <c r="G30" s="31">
        <f>SUM(G31:G33)</f>
        <v>79</v>
      </c>
      <c r="H30" s="31">
        <v>0</v>
      </c>
      <c r="I30" s="31">
        <v>0</v>
      </c>
      <c r="J30" s="32"/>
    </row>
    <row r="31" spans="1:10" ht="136.5" customHeight="1">
      <c r="A31" s="9" t="s">
        <v>89</v>
      </c>
      <c r="B31" s="18">
        <v>2019</v>
      </c>
      <c r="C31" s="7" t="s">
        <v>81</v>
      </c>
      <c r="D31" s="7" t="s">
        <v>47</v>
      </c>
      <c r="E31" s="14">
        <v>180</v>
      </c>
      <c r="F31" s="14">
        <v>163.8</v>
      </c>
      <c r="G31" s="14">
        <v>16.2</v>
      </c>
      <c r="H31" s="14">
        <v>0</v>
      </c>
      <c r="I31" s="14">
        <v>0</v>
      </c>
      <c r="J31" s="14"/>
    </row>
    <row r="32" spans="1:10" ht="129" customHeight="1">
      <c r="A32" s="9" t="s">
        <v>87</v>
      </c>
      <c r="B32" s="24" t="s">
        <v>30</v>
      </c>
      <c r="C32" s="7" t="s">
        <v>69</v>
      </c>
      <c r="D32" s="7" t="s">
        <v>85</v>
      </c>
      <c r="E32" s="14">
        <v>480</v>
      </c>
      <c r="F32" s="14">
        <v>436.8</v>
      </c>
      <c r="G32" s="14">
        <v>43</v>
      </c>
      <c r="H32" s="14">
        <v>0</v>
      </c>
      <c r="I32" s="14">
        <v>0</v>
      </c>
      <c r="J32" s="3"/>
    </row>
    <row r="33" spans="1:10" ht="94.5" customHeight="1">
      <c r="A33" s="9" t="s">
        <v>88</v>
      </c>
      <c r="B33" s="24" t="s">
        <v>30</v>
      </c>
      <c r="C33" s="7" t="s">
        <v>69</v>
      </c>
      <c r="D33" s="7" t="s">
        <v>86</v>
      </c>
      <c r="E33" s="14">
        <v>220</v>
      </c>
      <c r="F33" s="14">
        <v>200.2</v>
      </c>
      <c r="G33" s="14">
        <v>19.8</v>
      </c>
      <c r="H33" s="14">
        <v>0</v>
      </c>
      <c r="I33" s="14">
        <v>0</v>
      </c>
      <c r="J33" s="3"/>
    </row>
    <row r="34" spans="1:10" ht="31.5" customHeight="1">
      <c r="A34" s="114" t="s">
        <v>17</v>
      </c>
      <c r="B34" s="115"/>
      <c r="C34" s="115"/>
      <c r="D34" s="115"/>
      <c r="E34" s="115"/>
      <c r="F34" s="115"/>
      <c r="G34" s="115"/>
      <c r="H34" s="115"/>
      <c r="I34" s="115"/>
      <c r="J34" s="116"/>
    </row>
    <row r="35" spans="1:10" ht="36.75" customHeight="1">
      <c r="A35" s="110" t="s">
        <v>18</v>
      </c>
      <c r="B35" s="108"/>
      <c r="C35" s="108"/>
      <c r="D35" s="109"/>
      <c r="E35" s="31">
        <f>SUM(E36:E38)</f>
        <v>3294</v>
      </c>
      <c r="F35" s="31">
        <f>SUM(F36:F38)</f>
        <v>2997.54</v>
      </c>
      <c r="G35" s="31">
        <f>SUM(G36:G38)</f>
        <v>296.46000000000004</v>
      </c>
      <c r="H35" s="31">
        <f>SUM(H36:H38)</f>
        <v>0</v>
      </c>
      <c r="I35" s="31">
        <f>SUM(I36:I38)</f>
        <v>0</v>
      </c>
      <c r="J35" s="41"/>
    </row>
    <row r="36" spans="1:10" ht="105.75" customHeight="1">
      <c r="A36" s="9" t="s">
        <v>48</v>
      </c>
      <c r="B36" s="12" t="s">
        <v>30</v>
      </c>
      <c r="C36" s="8" t="s">
        <v>37</v>
      </c>
      <c r="D36" s="7" t="s">
        <v>49</v>
      </c>
      <c r="E36" s="14">
        <v>2244</v>
      </c>
      <c r="F36" s="14">
        <v>2042.04</v>
      </c>
      <c r="G36" s="14">
        <v>201.96</v>
      </c>
      <c r="H36" s="14">
        <v>0</v>
      </c>
      <c r="I36" s="14">
        <v>0</v>
      </c>
      <c r="J36" s="6" t="s">
        <v>50</v>
      </c>
    </row>
    <row r="37" spans="1:10" ht="79.5" customHeight="1">
      <c r="A37" s="9" t="s">
        <v>51</v>
      </c>
      <c r="B37" s="12" t="s">
        <v>30</v>
      </c>
      <c r="C37" s="8" t="s">
        <v>37</v>
      </c>
      <c r="D37" s="7" t="s">
        <v>52</v>
      </c>
      <c r="E37" s="14">
        <v>300</v>
      </c>
      <c r="F37" s="14">
        <v>273</v>
      </c>
      <c r="G37" s="14">
        <v>27</v>
      </c>
      <c r="H37" s="14">
        <v>0</v>
      </c>
      <c r="I37" s="14">
        <v>0</v>
      </c>
      <c r="J37" s="6" t="s">
        <v>50</v>
      </c>
    </row>
    <row r="38" spans="1:10" ht="83.25" customHeight="1">
      <c r="A38" s="9" t="s">
        <v>53</v>
      </c>
      <c r="B38" s="12" t="s">
        <v>30</v>
      </c>
      <c r="C38" s="8" t="s">
        <v>37</v>
      </c>
      <c r="D38" s="7" t="s">
        <v>54</v>
      </c>
      <c r="E38" s="14">
        <v>750</v>
      </c>
      <c r="F38" s="14">
        <v>682.5</v>
      </c>
      <c r="G38" s="14">
        <v>67.5</v>
      </c>
      <c r="H38" s="14">
        <v>0</v>
      </c>
      <c r="I38" s="14">
        <v>0</v>
      </c>
      <c r="J38" s="6" t="s">
        <v>50</v>
      </c>
    </row>
    <row r="39" spans="1:10" ht="20.25" customHeight="1">
      <c r="A39" s="110" t="s">
        <v>19</v>
      </c>
      <c r="B39" s="108"/>
      <c r="C39" s="108"/>
      <c r="D39" s="109"/>
      <c r="E39" s="40">
        <f>SUM(E40:E43)</f>
        <v>14800</v>
      </c>
      <c r="F39" s="40">
        <f>SUM(F40:F43)</f>
        <v>13468</v>
      </c>
      <c r="G39" s="40">
        <f>SUM(G40:G43)</f>
        <v>1332</v>
      </c>
      <c r="H39" s="40">
        <v>0</v>
      </c>
      <c r="I39" s="40">
        <v>0</v>
      </c>
      <c r="J39" s="32"/>
    </row>
    <row r="40" spans="1:10" ht="72.75" customHeight="1">
      <c r="A40" s="9" t="s">
        <v>55</v>
      </c>
      <c r="B40" s="12" t="s">
        <v>30</v>
      </c>
      <c r="C40" s="8" t="s">
        <v>37</v>
      </c>
      <c r="D40" s="7" t="s">
        <v>57</v>
      </c>
      <c r="E40" s="14">
        <v>3200</v>
      </c>
      <c r="F40" s="14">
        <v>2912</v>
      </c>
      <c r="G40" s="14">
        <v>288</v>
      </c>
      <c r="H40" s="14">
        <v>0</v>
      </c>
      <c r="I40" s="14">
        <v>0</v>
      </c>
      <c r="J40" s="6" t="s">
        <v>39</v>
      </c>
    </row>
    <row r="41" spans="1:10" ht="126.75" customHeight="1">
      <c r="A41" s="9" t="s">
        <v>56</v>
      </c>
      <c r="B41" s="12" t="s">
        <v>30</v>
      </c>
      <c r="C41" s="8" t="s">
        <v>37</v>
      </c>
      <c r="D41" s="7" t="s">
        <v>58</v>
      </c>
      <c r="E41" s="14">
        <v>4800</v>
      </c>
      <c r="F41" s="14">
        <v>4368</v>
      </c>
      <c r="G41" s="14">
        <v>432</v>
      </c>
      <c r="H41" s="14">
        <v>0</v>
      </c>
      <c r="I41" s="14">
        <v>0</v>
      </c>
      <c r="J41" s="6" t="s">
        <v>59</v>
      </c>
    </row>
    <row r="42" spans="1:10" ht="54" customHeight="1">
      <c r="A42" s="9" t="s">
        <v>90</v>
      </c>
      <c r="B42" s="25" t="s">
        <v>30</v>
      </c>
      <c r="C42" s="7" t="s">
        <v>69</v>
      </c>
      <c r="D42" s="7" t="s">
        <v>91</v>
      </c>
      <c r="E42" s="14">
        <v>3800</v>
      </c>
      <c r="F42" s="14">
        <v>3458</v>
      </c>
      <c r="G42" s="14">
        <v>342</v>
      </c>
      <c r="H42" s="14">
        <v>0</v>
      </c>
      <c r="I42" s="14">
        <v>0</v>
      </c>
      <c r="J42" s="5"/>
    </row>
    <row r="43" spans="1:10" ht="81" customHeight="1">
      <c r="A43" s="9" t="s">
        <v>92</v>
      </c>
      <c r="B43" s="25" t="s">
        <v>30</v>
      </c>
      <c r="C43" s="7" t="s">
        <v>69</v>
      </c>
      <c r="D43" s="7" t="s">
        <v>93</v>
      </c>
      <c r="E43" s="14">
        <v>3000</v>
      </c>
      <c r="F43" s="14">
        <v>2730</v>
      </c>
      <c r="G43" s="14">
        <v>270</v>
      </c>
      <c r="H43" s="14">
        <v>0</v>
      </c>
      <c r="I43" s="14">
        <v>0</v>
      </c>
      <c r="J43" s="5"/>
    </row>
    <row r="44" spans="1:10" ht="42" customHeight="1">
      <c r="A44" s="110" t="s">
        <v>20</v>
      </c>
      <c r="B44" s="108"/>
      <c r="C44" s="108"/>
      <c r="D44" s="109"/>
      <c r="E44" s="40">
        <f>SUM(E45:E46)</f>
        <v>3788</v>
      </c>
      <c r="F44" s="40">
        <f>SUM(F45:F46)</f>
        <v>3447.08</v>
      </c>
      <c r="G44" s="40">
        <f>SUM(G45:G46)</f>
        <v>340.91999999999996</v>
      </c>
      <c r="H44" s="40">
        <v>0</v>
      </c>
      <c r="I44" s="40">
        <v>0</v>
      </c>
      <c r="J44" s="32"/>
    </row>
    <row r="45" spans="1:10" ht="118.5" customHeight="1">
      <c r="A45" s="9" t="s">
        <v>95</v>
      </c>
      <c r="B45" s="12" t="s">
        <v>30</v>
      </c>
      <c r="C45" s="8" t="s">
        <v>69</v>
      </c>
      <c r="D45" s="5" t="s">
        <v>97</v>
      </c>
      <c r="E45" s="14">
        <v>1500</v>
      </c>
      <c r="F45" s="14">
        <v>1365</v>
      </c>
      <c r="G45" s="14">
        <v>135</v>
      </c>
      <c r="H45" s="14">
        <v>0</v>
      </c>
      <c r="I45" s="14">
        <v>0</v>
      </c>
      <c r="J45" s="6" t="s">
        <v>61</v>
      </c>
    </row>
    <row r="46" spans="1:10" ht="115.5" customHeight="1">
      <c r="A46" s="9" t="s">
        <v>94</v>
      </c>
      <c r="B46" s="12" t="s">
        <v>96</v>
      </c>
      <c r="C46" s="8" t="s">
        <v>37</v>
      </c>
      <c r="D46" s="7" t="s">
        <v>60</v>
      </c>
      <c r="E46" s="14">
        <v>2288</v>
      </c>
      <c r="F46" s="14">
        <v>2082.08</v>
      </c>
      <c r="G46" s="14">
        <v>205.92</v>
      </c>
      <c r="H46" s="14">
        <v>0</v>
      </c>
      <c r="I46" s="14">
        <v>0</v>
      </c>
      <c r="J46" s="6" t="s">
        <v>61</v>
      </c>
    </row>
    <row r="47" spans="1:10" ht="13.5" customHeight="1">
      <c r="A47" s="111" t="s">
        <v>21</v>
      </c>
      <c r="B47" s="112"/>
      <c r="C47" s="112"/>
      <c r="D47" s="112"/>
      <c r="E47" s="112"/>
      <c r="F47" s="112"/>
      <c r="G47" s="112"/>
      <c r="H47" s="112"/>
      <c r="I47" s="112"/>
      <c r="J47" s="113"/>
    </row>
    <row r="48" spans="1:10" ht="38.25" customHeight="1">
      <c r="A48" s="107" t="s">
        <v>103</v>
      </c>
      <c r="B48" s="108"/>
      <c r="C48" s="108"/>
      <c r="D48" s="108"/>
      <c r="E48" s="108"/>
      <c r="F48" s="108"/>
      <c r="G48" s="108"/>
      <c r="H48" s="108"/>
      <c r="I48" s="108"/>
      <c r="J48" s="109"/>
    </row>
    <row r="49" spans="1:10" ht="27.75" customHeight="1">
      <c r="A49" s="107" t="s">
        <v>98</v>
      </c>
      <c r="B49" s="108"/>
      <c r="C49" s="108"/>
      <c r="D49" s="109"/>
      <c r="E49" s="42">
        <f>SUM(E50:E56)</f>
        <v>20100</v>
      </c>
      <c r="F49" s="42">
        <f>SUM(F50:F56)</f>
        <v>18291</v>
      </c>
      <c r="G49" s="42">
        <f>SUM(G50:G56)</f>
        <v>1809</v>
      </c>
      <c r="H49" s="42">
        <f>SUM(H50:H56)</f>
        <v>0</v>
      </c>
      <c r="I49" s="43">
        <v>0</v>
      </c>
      <c r="J49" s="44"/>
    </row>
    <row r="50" spans="1:10" s="17" customFormat="1" ht="61.5" customHeight="1">
      <c r="A50" s="7" t="s">
        <v>62</v>
      </c>
      <c r="B50" s="12" t="s">
        <v>30</v>
      </c>
      <c r="C50" s="8" t="s">
        <v>37</v>
      </c>
      <c r="D50" s="5" t="s">
        <v>63</v>
      </c>
      <c r="E50" s="14">
        <f>SUM(F50:G50)</f>
        <v>6000</v>
      </c>
      <c r="F50" s="14">
        <v>5460</v>
      </c>
      <c r="G50" s="14">
        <v>540</v>
      </c>
      <c r="H50" s="14">
        <v>0</v>
      </c>
      <c r="I50" s="14">
        <v>0</v>
      </c>
      <c r="J50" s="13" t="s">
        <v>64</v>
      </c>
    </row>
    <row r="51" spans="1:10" ht="51.75" customHeight="1" hidden="1">
      <c r="A51" s="28" t="s">
        <v>99</v>
      </c>
      <c r="B51" s="24" t="s">
        <v>30</v>
      </c>
      <c r="C51" s="7" t="s">
        <v>69</v>
      </c>
      <c r="D51" s="27" t="s">
        <v>100</v>
      </c>
      <c r="E51" s="30">
        <v>5400</v>
      </c>
      <c r="F51" s="30">
        <v>4914</v>
      </c>
      <c r="G51" s="30">
        <v>486</v>
      </c>
      <c r="H51" s="30">
        <v>0</v>
      </c>
      <c r="I51" s="30">
        <v>0</v>
      </c>
      <c r="J51" s="22"/>
    </row>
    <row r="52" spans="1:10" ht="96.75" customHeight="1" hidden="1">
      <c r="A52" s="9" t="s">
        <v>101</v>
      </c>
      <c r="B52" s="24" t="s">
        <v>30</v>
      </c>
      <c r="C52" s="7" t="s">
        <v>69</v>
      </c>
      <c r="D52" s="5" t="s">
        <v>102</v>
      </c>
      <c r="E52" s="14">
        <v>2100</v>
      </c>
      <c r="F52" s="14">
        <v>1911</v>
      </c>
      <c r="G52" s="14">
        <v>189</v>
      </c>
      <c r="H52" s="14">
        <v>0</v>
      </c>
      <c r="I52" s="14">
        <v>0</v>
      </c>
      <c r="J52" s="6"/>
    </row>
    <row r="53" spans="1:10" ht="57" customHeight="1" hidden="1">
      <c r="A53" s="9" t="s">
        <v>104</v>
      </c>
      <c r="B53" s="24" t="s">
        <v>30</v>
      </c>
      <c r="C53" s="7" t="s">
        <v>69</v>
      </c>
      <c r="D53" s="7" t="s">
        <v>111</v>
      </c>
      <c r="E53" s="14">
        <f>SUM(F53:G53)</f>
        <v>6000</v>
      </c>
      <c r="F53" s="14">
        <v>5460</v>
      </c>
      <c r="G53" s="14">
        <v>540</v>
      </c>
      <c r="H53" s="14">
        <v>0</v>
      </c>
      <c r="I53" s="14">
        <v>0</v>
      </c>
      <c r="J53" s="6"/>
    </row>
    <row r="54" spans="1:10" ht="33" customHeight="1" hidden="1">
      <c r="A54" s="9" t="s">
        <v>105</v>
      </c>
      <c r="B54" s="24" t="s">
        <v>30</v>
      </c>
      <c r="C54" s="7" t="s">
        <v>69</v>
      </c>
      <c r="D54" s="7" t="s">
        <v>106</v>
      </c>
      <c r="E54" s="14">
        <v>120</v>
      </c>
      <c r="F54" s="14">
        <v>109.2</v>
      </c>
      <c r="G54" s="14">
        <v>10.8</v>
      </c>
      <c r="H54" s="14">
        <v>0</v>
      </c>
      <c r="I54" s="14">
        <v>0</v>
      </c>
      <c r="J54" s="6"/>
    </row>
    <row r="55" spans="1:10" ht="48" customHeight="1" hidden="1">
      <c r="A55" s="9" t="s">
        <v>107</v>
      </c>
      <c r="B55" s="24" t="s">
        <v>30</v>
      </c>
      <c r="C55" s="7" t="s">
        <v>69</v>
      </c>
      <c r="D55" s="7" t="s">
        <v>108</v>
      </c>
      <c r="E55" s="14">
        <v>300</v>
      </c>
      <c r="F55" s="14">
        <v>273</v>
      </c>
      <c r="G55" s="14">
        <v>27</v>
      </c>
      <c r="H55" s="14">
        <v>0</v>
      </c>
      <c r="I55" s="14">
        <v>0</v>
      </c>
      <c r="J55" s="6"/>
    </row>
    <row r="56" spans="1:10" ht="156" customHeight="1">
      <c r="A56" s="9" t="s">
        <v>110</v>
      </c>
      <c r="B56" s="24" t="s">
        <v>30</v>
      </c>
      <c r="C56" s="7" t="s">
        <v>69</v>
      </c>
      <c r="D56" s="29" t="s">
        <v>109</v>
      </c>
      <c r="E56" s="14">
        <v>180</v>
      </c>
      <c r="F56" s="14">
        <v>163.8</v>
      </c>
      <c r="G56" s="14">
        <v>16.2</v>
      </c>
      <c r="H56" s="14">
        <v>0</v>
      </c>
      <c r="I56" s="14">
        <v>0</v>
      </c>
      <c r="J56" s="6"/>
    </row>
    <row r="57" spans="1:10" ht="14.25" customHeight="1">
      <c r="A57" s="107" t="s">
        <v>22</v>
      </c>
      <c r="B57" s="108"/>
      <c r="C57" s="108"/>
      <c r="D57" s="109"/>
      <c r="E57" s="45">
        <f>SUM(E9+E12+E18+E22+E27+E30+E35+E39+E44+E49)</f>
        <v>90129</v>
      </c>
      <c r="F57" s="45">
        <f>SUM(F9+F12+F18+F22+F27+F30+F35+F39+F44+F49)</f>
        <v>82453.45000000001</v>
      </c>
      <c r="G57" s="45">
        <f>SUM(G9+G12+G18+G22+G27+G30+G35+G39+G44+G49)</f>
        <v>8154.55</v>
      </c>
      <c r="H57" s="45">
        <f>SUM(H9+H12+H18+H22+H27+H30+H35+H39+H44+H49)</f>
        <v>0</v>
      </c>
      <c r="I57" s="45">
        <f>SUM(I9+I12+I18+I22+I27+I30+I35+I39+I44+I49)</f>
        <v>500</v>
      </c>
      <c r="J57" s="46"/>
    </row>
    <row r="58" spans="1:10" ht="1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8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8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8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8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8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8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8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8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8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8.75">
      <c r="A169" s="1"/>
      <c r="B169" s="1"/>
      <c r="C169" s="1"/>
      <c r="D169" s="1"/>
      <c r="E169" s="1"/>
      <c r="F169" s="1"/>
      <c r="G169" s="1"/>
      <c r="H169" s="1"/>
      <c r="I169" s="1"/>
      <c r="J169" s="1"/>
    </row>
  </sheetData>
  <sheetProtection/>
  <mergeCells count="28">
    <mergeCell ref="A7:J7"/>
    <mergeCell ref="A8:J8"/>
    <mergeCell ref="A9:D9"/>
    <mergeCell ref="D5:D6"/>
    <mergeCell ref="C5:C6"/>
    <mergeCell ref="B5:B6"/>
    <mergeCell ref="A5:A6"/>
    <mergeCell ref="E5:I5"/>
    <mergeCell ref="J5:J6"/>
    <mergeCell ref="A12:D12"/>
    <mergeCell ref="A48:J48"/>
    <mergeCell ref="A49:D49"/>
    <mergeCell ref="A57:D57"/>
    <mergeCell ref="A3:J3"/>
    <mergeCell ref="G1:J1"/>
    <mergeCell ref="G2:J2"/>
    <mergeCell ref="A34:J34"/>
    <mergeCell ref="A35:D35"/>
    <mergeCell ref="A39:D39"/>
    <mergeCell ref="A16:J16"/>
    <mergeCell ref="A44:D44"/>
    <mergeCell ref="A47:J47"/>
    <mergeCell ref="A18:D18"/>
    <mergeCell ref="A22:D22"/>
    <mergeCell ref="A26:J26"/>
    <mergeCell ref="A27:D27"/>
    <mergeCell ref="A30:D30"/>
    <mergeCell ref="A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="85" zoomScaleNormal="85" workbookViewId="0" topLeftCell="A19">
      <selection activeCell="G2" sqref="G2:K2"/>
    </sheetView>
  </sheetViews>
  <sheetFormatPr defaultColWidth="9.140625" defaultRowHeight="15"/>
  <cols>
    <col min="1" max="1" width="24.8515625" style="0" customWidth="1"/>
    <col min="2" max="2" width="11.7109375" style="0" customWidth="1"/>
    <col min="3" max="3" width="14.8515625" style="0" customWidth="1"/>
    <col min="4" max="4" width="15.28125" style="0" customWidth="1"/>
    <col min="5" max="5" width="12.28125" style="0" customWidth="1"/>
    <col min="6" max="6" width="9.421875" style="0" hidden="1" customWidth="1"/>
    <col min="7" max="7" width="10.28125" style="0" customWidth="1"/>
    <col min="8" max="8" width="8.7109375" style="0" customWidth="1"/>
    <col min="9" max="9" width="8.421875" style="0" customWidth="1"/>
    <col min="10" max="10" width="9.00390625" style="0" customWidth="1"/>
    <col min="11" max="11" width="13.00390625" style="0" customWidth="1"/>
    <col min="12" max="12" width="9.140625" style="0" customWidth="1"/>
    <col min="13" max="13" width="9.140625" style="0" hidden="1" customWidth="1"/>
    <col min="14" max="14" width="9.8515625" style="0" hidden="1" customWidth="1"/>
    <col min="16" max="16" width="16.7109375" style="0" customWidth="1"/>
  </cols>
  <sheetData>
    <row r="1" spans="7:11" ht="13.5" customHeight="1">
      <c r="G1" s="138"/>
      <c r="H1" s="138"/>
      <c r="I1" s="138"/>
      <c r="J1" s="138"/>
      <c r="K1" s="138"/>
    </row>
    <row r="2" spans="1:11" ht="126.75" customHeight="1">
      <c r="A2" s="1"/>
      <c r="B2" s="1"/>
      <c r="C2" s="1"/>
      <c r="D2" s="1"/>
      <c r="E2" s="1"/>
      <c r="F2" s="1"/>
      <c r="G2" s="130" t="s">
        <v>211</v>
      </c>
      <c r="H2" s="130"/>
      <c r="I2" s="130"/>
      <c r="J2" s="130"/>
      <c r="K2" s="130"/>
    </row>
    <row r="3" spans="1:11" ht="50.25" customHeight="1">
      <c r="A3" s="120" t="s">
        <v>212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customHeight="1">
      <c r="A5" s="125" t="s">
        <v>0</v>
      </c>
      <c r="B5" s="125" t="s">
        <v>1</v>
      </c>
      <c r="C5" s="125" t="s">
        <v>2</v>
      </c>
      <c r="D5" s="125" t="s">
        <v>3</v>
      </c>
      <c r="E5" s="127" t="s">
        <v>33</v>
      </c>
      <c r="F5" s="128"/>
      <c r="G5" s="128"/>
      <c r="H5" s="128"/>
      <c r="I5" s="128"/>
      <c r="J5" s="129"/>
      <c r="K5" s="125" t="s">
        <v>25</v>
      </c>
    </row>
    <row r="6" spans="1:13" ht="120.75" customHeight="1">
      <c r="A6" s="126"/>
      <c r="B6" s="126"/>
      <c r="C6" s="126"/>
      <c r="D6" s="126"/>
      <c r="E6" s="6" t="s">
        <v>4</v>
      </c>
      <c r="F6" s="6" t="s">
        <v>5</v>
      </c>
      <c r="G6" s="6" t="s">
        <v>144</v>
      </c>
      <c r="H6" s="6" t="s">
        <v>115</v>
      </c>
      <c r="I6" s="6" t="s">
        <v>26</v>
      </c>
      <c r="J6" s="6" t="s">
        <v>6</v>
      </c>
      <c r="K6" s="126"/>
      <c r="M6" s="48"/>
    </row>
    <row r="7" spans="1:11" ht="13.5" customHeight="1">
      <c r="A7" s="122" t="s">
        <v>135</v>
      </c>
      <c r="B7" s="123"/>
      <c r="C7" s="123"/>
      <c r="D7" s="123"/>
      <c r="E7" s="123"/>
      <c r="F7" s="123"/>
      <c r="G7" s="123"/>
      <c r="H7" s="123"/>
      <c r="I7" s="123"/>
      <c r="J7" s="123"/>
      <c r="K7" s="124"/>
    </row>
    <row r="8" spans="1:11" ht="25.5" customHeight="1">
      <c r="A8" s="114" t="s">
        <v>136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27.75" customHeight="1">
      <c r="A9" s="114" t="s">
        <v>137</v>
      </c>
      <c r="B9" s="115"/>
      <c r="C9" s="115"/>
      <c r="D9" s="116"/>
      <c r="E9" s="99">
        <f aca="true" t="shared" si="0" ref="E9:J9">SUM(E10:E16)</f>
        <v>400</v>
      </c>
      <c r="F9" s="99">
        <f t="shared" si="0"/>
        <v>0</v>
      </c>
      <c r="G9" s="99">
        <f t="shared" si="0"/>
        <v>0</v>
      </c>
      <c r="H9" s="99">
        <f t="shared" si="0"/>
        <v>400</v>
      </c>
      <c r="I9" s="99">
        <f t="shared" si="0"/>
        <v>0</v>
      </c>
      <c r="J9" s="99">
        <f t="shared" si="0"/>
        <v>0</v>
      </c>
      <c r="K9" s="31"/>
    </row>
    <row r="10" spans="1:11" s="55" customFormat="1" ht="123.75" customHeight="1">
      <c r="A10" s="83" t="s">
        <v>138</v>
      </c>
      <c r="B10" s="52">
        <v>2021</v>
      </c>
      <c r="C10" s="60" t="s">
        <v>126</v>
      </c>
      <c r="D10" s="83" t="s">
        <v>139</v>
      </c>
      <c r="E10" s="53">
        <v>0</v>
      </c>
      <c r="F10" s="53"/>
      <c r="G10" s="53">
        <f>E10*0.91</f>
        <v>0</v>
      </c>
      <c r="H10" s="54">
        <f>E10*0.09</f>
        <v>0</v>
      </c>
      <c r="I10" s="54">
        <v>0</v>
      </c>
      <c r="J10" s="54">
        <v>0</v>
      </c>
      <c r="K10" s="51" t="s">
        <v>172</v>
      </c>
    </row>
    <row r="11" spans="1:11" s="55" customFormat="1" ht="193.5" customHeight="1">
      <c r="A11" s="87" t="s">
        <v>185</v>
      </c>
      <c r="B11" s="52">
        <v>2021</v>
      </c>
      <c r="C11" s="87" t="s">
        <v>186</v>
      </c>
      <c r="D11" s="87" t="s">
        <v>139</v>
      </c>
      <c r="E11" s="53">
        <v>0</v>
      </c>
      <c r="F11" s="53"/>
      <c r="G11" s="53">
        <f aca="true" t="shared" si="1" ref="G11:G16">E11*0.91</f>
        <v>0</v>
      </c>
      <c r="H11" s="54">
        <f>E11*0.09</f>
        <v>0</v>
      </c>
      <c r="I11" s="54">
        <v>0</v>
      </c>
      <c r="J11" s="54">
        <v>0</v>
      </c>
      <c r="K11" s="51" t="s">
        <v>172</v>
      </c>
    </row>
    <row r="12" spans="1:11" ht="138" customHeight="1">
      <c r="A12" s="61" t="s">
        <v>140</v>
      </c>
      <c r="B12" s="52">
        <v>2021</v>
      </c>
      <c r="C12" s="70" t="s">
        <v>126</v>
      </c>
      <c r="D12" s="62" t="s">
        <v>141</v>
      </c>
      <c r="E12" s="53">
        <v>0</v>
      </c>
      <c r="F12" s="53"/>
      <c r="G12" s="53">
        <f t="shared" si="1"/>
        <v>0</v>
      </c>
      <c r="H12" s="54">
        <f>E12*0.09</f>
        <v>0</v>
      </c>
      <c r="I12" s="54">
        <v>0</v>
      </c>
      <c r="J12" s="54">
        <v>0</v>
      </c>
      <c r="K12" s="51" t="s">
        <v>191</v>
      </c>
    </row>
    <row r="13" spans="1:11" ht="132.75" customHeight="1">
      <c r="A13" s="9" t="s">
        <v>142</v>
      </c>
      <c r="B13" s="52">
        <v>2021</v>
      </c>
      <c r="C13" s="7" t="s">
        <v>124</v>
      </c>
      <c r="D13" s="7" t="s">
        <v>82</v>
      </c>
      <c r="E13" s="53">
        <v>0</v>
      </c>
      <c r="F13" s="53"/>
      <c r="G13" s="53">
        <f t="shared" si="1"/>
        <v>0</v>
      </c>
      <c r="H13" s="54">
        <f>E13*0.09</f>
        <v>0</v>
      </c>
      <c r="I13" s="54">
        <v>0</v>
      </c>
      <c r="J13" s="54">
        <v>0</v>
      </c>
      <c r="K13" s="51" t="s">
        <v>191</v>
      </c>
    </row>
    <row r="14" spans="1:11" ht="112.5" customHeight="1">
      <c r="A14" s="9" t="s">
        <v>188</v>
      </c>
      <c r="B14" s="52">
        <v>2021</v>
      </c>
      <c r="C14" s="7" t="s">
        <v>123</v>
      </c>
      <c r="D14" s="7" t="s">
        <v>84</v>
      </c>
      <c r="E14" s="53">
        <v>0</v>
      </c>
      <c r="F14" s="53"/>
      <c r="G14" s="53">
        <f t="shared" si="1"/>
        <v>0</v>
      </c>
      <c r="H14" s="54">
        <f>E14*0.09</f>
        <v>0</v>
      </c>
      <c r="I14" s="54">
        <v>0</v>
      </c>
      <c r="J14" s="54">
        <v>0</v>
      </c>
      <c r="K14" s="51" t="s">
        <v>172</v>
      </c>
    </row>
    <row r="15" spans="1:11" ht="116.25" customHeight="1">
      <c r="A15" s="9" t="s">
        <v>187</v>
      </c>
      <c r="B15" s="52">
        <v>2021</v>
      </c>
      <c r="C15" s="7" t="s">
        <v>128</v>
      </c>
      <c r="D15" s="5" t="s">
        <v>82</v>
      </c>
      <c r="E15" s="104">
        <v>400</v>
      </c>
      <c r="F15" s="54"/>
      <c r="G15" s="53">
        <v>0</v>
      </c>
      <c r="H15" s="54">
        <v>400</v>
      </c>
      <c r="I15" s="105">
        <v>0</v>
      </c>
      <c r="J15" s="105">
        <v>0</v>
      </c>
      <c r="K15" s="51" t="s">
        <v>172</v>
      </c>
    </row>
    <row r="16" spans="1:11" ht="112.5" customHeight="1">
      <c r="A16" s="84" t="s">
        <v>192</v>
      </c>
      <c r="B16" s="52">
        <v>2021</v>
      </c>
      <c r="C16" s="8" t="s">
        <v>123</v>
      </c>
      <c r="D16" s="7" t="s">
        <v>145</v>
      </c>
      <c r="E16" s="53">
        <v>0</v>
      </c>
      <c r="F16" s="53"/>
      <c r="G16" s="53">
        <f t="shared" si="1"/>
        <v>0</v>
      </c>
      <c r="H16" s="54">
        <f>E16*0.09</f>
        <v>0</v>
      </c>
      <c r="I16" s="54">
        <v>0</v>
      </c>
      <c r="J16" s="54">
        <v>0</v>
      </c>
      <c r="K16" s="51" t="s">
        <v>196</v>
      </c>
    </row>
    <row r="17" spans="1:16" s="88" customFormat="1" ht="30" customHeight="1">
      <c r="A17" s="135" t="s">
        <v>143</v>
      </c>
      <c r="B17" s="136"/>
      <c r="C17" s="136"/>
      <c r="D17" s="137"/>
      <c r="E17" s="100">
        <f aca="true" t="shared" si="2" ref="E17:J17">E18+E19+E20</f>
        <v>0</v>
      </c>
      <c r="F17" s="100">
        <f t="shared" si="2"/>
        <v>0</v>
      </c>
      <c r="G17" s="100">
        <f t="shared" si="2"/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95"/>
      <c r="P17" s="89"/>
    </row>
    <row r="18" spans="1:11" ht="159.75" customHeight="1">
      <c r="A18" s="61" t="s">
        <v>148</v>
      </c>
      <c r="B18" s="52">
        <v>2021</v>
      </c>
      <c r="C18" s="62" t="s">
        <v>175</v>
      </c>
      <c r="D18" s="62" t="s">
        <v>38</v>
      </c>
      <c r="E18" s="53">
        <v>0</v>
      </c>
      <c r="F18" s="53"/>
      <c r="G18" s="54">
        <f>E18*0.91</f>
        <v>0</v>
      </c>
      <c r="H18" s="54">
        <f>E18*0.09</f>
        <v>0</v>
      </c>
      <c r="I18" s="54">
        <v>0</v>
      </c>
      <c r="J18" s="54">
        <v>0</v>
      </c>
      <c r="K18" s="85" t="s">
        <v>197</v>
      </c>
    </row>
    <row r="19" spans="1:11" ht="159.75" customHeight="1">
      <c r="A19" s="84" t="s">
        <v>146</v>
      </c>
      <c r="B19" s="52">
        <v>2021</v>
      </c>
      <c r="C19" s="62" t="s">
        <v>176</v>
      </c>
      <c r="D19" s="62" t="s">
        <v>147</v>
      </c>
      <c r="E19" s="53">
        <v>0</v>
      </c>
      <c r="F19" s="53"/>
      <c r="G19" s="54">
        <f>E19*0.91</f>
        <v>0</v>
      </c>
      <c r="H19" s="54">
        <f>E19*0.09</f>
        <v>0</v>
      </c>
      <c r="I19" s="54">
        <v>0</v>
      </c>
      <c r="J19" s="54">
        <v>0</v>
      </c>
      <c r="K19" s="51" t="s">
        <v>198</v>
      </c>
    </row>
    <row r="20" spans="1:11" ht="115.5" customHeight="1">
      <c r="A20" s="65" t="s">
        <v>174</v>
      </c>
      <c r="B20" s="52">
        <v>2021</v>
      </c>
      <c r="C20" s="70" t="s">
        <v>126</v>
      </c>
      <c r="D20" s="62" t="s">
        <v>149</v>
      </c>
      <c r="E20" s="53">
        <v>0</v>
      </c>
      <c r="F20" s="53"/>
      <c r="G20" s="54">
        <f>E20*0.91</f>
        <v>0</v>
      </c>
      <c r="H20" s="54">
        <f>E20*0.09</f>
        <v>0</v>
      </c>
      <c r="I20" s="54">
        <v>0</v>
      </c>
      <c r="J20" s="54">
        <v>0</v>
      </c>
      <c r="K20" s="51" t="s">
        <v>177</v>
      </c>
    </row>
    <row r="21" spans="1:16" ht="30" customHeight="1">
      <c r="A21" s="131" t="s">
        <v>178</v>
      </c>
      <c r="B21" s="131"/>
      <c r="C21" s="131"/>
      <c r="D21" s="131"/>
      <c r="E21" s="103">
        <f aca="true" t="shared" si="3" ref="E21:J21">E22+E23</f>
        <v>0</v>
      </c>
      <c r="F21" s="103">
        <f t="shared" si="3"/>
        <v>0</v>
      </c>
      <c r="G21" s="103">
        <f t="shared" si="3"/>
        <v>0</v>
      </c>
      <c r="H21" s="103">
        <f t="shared" si="3"/>
        <v>0</v>
      </c>
      <c r="I21" s="103">
        <f t="shared" si="3"/>
        <v>0</v>
      </c>
      <c r="J21" s="103">
        <f t="shared" si="3"/>
        <v>0</v>
      </c>
      <c r="K21" s="72"/>
      <c r="P21" s="20"/>
    </row>
    <row r="22" spans="1:11" ht="121.5" customHeight="1">
      <c r="A22" s="71" t="s">
        <v>150</v>
      </c>
      <c r="B22" s="52">
        <v>2021</v>
      </c>
      <c r="C22" s="70" t="s">
        <v>126</v>
      </c>
      <c r="D22" s="62" t="s">
        <v>131</v>
      </c>
      <c r="E22" s="53">
        <v>0</v>
      </c>
      <c r="F22" s="53"/>
      <c r="G22" s="53">
        <v>0</v>
      </c>
      <c r="H22" s="54">
        <f>E22*0.09</f>
        <v>0</v>
      </c>
      <c r="I22" s="54">
        <v>0</v>
      </c>
      <c r="J22" s="54">
        <v>0</v>
      </c>
      <c r="K22" s="86" t="s">
        <v>199</v>
      </c>
    </row>
    <row r="23" spans="1:11" ht="101.25" customHeight="1">
      <c r="A23" s="61" t="s">
        <v>179</v>
      </c>
      <c r="B23" s="52">
        <v>2021</v>
      </c>
      <c r="C23" s="70" t="s">
        <v>126</v>
      </c>
      <c r="D23" s="62" t="s">
        <v>132</v>
      </c>
      <c r="E23" s="106">
        <v>0</v>
      </c>
      <c r="F23" s="106"/>
      <c r="G23" s="106">
        <v>0</v>
      </c>
      <c r="H23" s="54">
        <f>E23*0.09</f>
        <v>0</v>
      </c>
      <c r="I23" s="106">
        <v>0</v>
      </c>
      <c r="J23" s="106">
        <v>0</v>
      </c>
      <c r="K23" s="86" t="s">
        <v>61</v>
      </c>
    </row>
    <row r="24" spans="1:11" ht="33" customHeight="1">
      <c r="A24" s="134" t="s">
        <v>151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</row>
    <row r="25" spans="1:12" ht="23.25" customHeight="1">
      <c r="A25" s="134" t="s">
        <v>152</v>
      </c>
      <c r="B25" s="134"/>
      <c r="C25" s="134"/>
      <c r="D25" s="134"/>
      <c r="E25" s="99">
        <f aca="true" t="shared" si="4" ref="E25:J25">E26+E27+E28+E30+E29</f>
        <v>6215.07</v>
      </c>
      <c r="F25" s="99">
        <f t="shared" si="4"/>
        <v>559.7</v>
      </c>
      <c r="G25" s="99">
        <f t="shared" si="4"/>
        <v>5610.2137</v>
      </c>
      <c r="H25" s="99">
        <f t="shared" si="4"/>
        <v>604.8563</v>
      </c>
      <c r="I25" s="99">
        <f t="shared" si="4"/>
        <v>0</v>
      </c>
      <c r="J25" s="99">
        <f t="shared" si="4"/>
        <v>0</v>
      </c>
      <c r="K25" s="32"/>
      <c r="L25" s="20"/>
    </row>
    <row r="26" spans="1:11" ht="108" customHeight="1">
      <c r="A26" s="8" t="s">
        <v>153</v>
      </c>
      <c r="B26" s="52">
        <v>2021</v>
      </c>
      <c r="C26" s="7" t="s">
        <v>116</v>
      </c>
      <c r="D26" s="8" t="s">
        <v>130</v>
      </c>
      <c r="E26" s="14">
        <v>0</v>
      </c>
      <c r="F26" s="14"/>
      <c r="G26" s="14">
        <f>E26*0.91</f>
        <v>0</v>
      </c>
      <c r="H26" s="14">
        <f>E26*0.09</f>
        <v>0</v>
      </c>
      <c r="I26" s="14">
        <v>0</v>
      </c>
      <c r="J26" s="14">
        <v>0</v>
      </c>
      <c r="K26" s="49" t="s">
        <v>200</v>
      </c>
    </row>
    <row r="27" spans="1:12" ht="116.25" customHeight="1">
      <c r="A27" s="65" t="s">
        <v>189</v>
      </c>
      <c r="B27" s="52">
        <v>2021</v>
      </c>
      <c r="C27" s="7" t="s">
        <v>116</v>
      </c>
      <c r="D27" s="65" t="s">
        <v>184</v>
      </c>
      <c r="E27" s="14">
        <v>5555</v>
      </c>
      <c r="F27" s="14"/>
      <c r="G27" s="14">
        <f>E27*0.91</f>
        <v>5055.05</v>
      </c>
      <c r="H27" s="14">
        <f>E27*0.09</f>
        <v>499.95</v>
      </c>
      <c r="I27" s="14">
        <v>0</v>
      </c>
      <c r="J27" s="14">
        <v>0</v>
      </c>
      <c r="K27" s="49" t="s">
        <v>201</v>
      </c>
      <c r="L27" s="20"/>
    </row>
    <row r="28" spans="1:11" ht="114.75" customHeight="1">
      <c r="A28" s="65" t="s">
        <v>154</v>
      </c>
      <c r="B28" s="52">
        <v>2021</v>
      </c>
      <c r="C28" s="65" t="s">
        <v>129</v>
      </c>
      <c r="D28" s="65" t="s">
        <v>43</v>
      </c>
      <c r="E28" s="63">
        <v>50</v>
      </c>
      <c r="F28" s="63"/>
      <c r="G28" s="14">
        <v>0</v>
      </c>
      <c r="H28" s="14">
        <v>50</v>
      </c>
      <c r="I28" s="63">
        <v>0</v>
      </c>
      <c r="J28" s="63">
        <v>0</v>
      </c>
      <c r="K28" s="49" t="s">
        <v>201</v>
      </c>
    </row>
    <row r="29" spans="1:11" ht="114.75" customHeight="1">
      <c r="A29" s="65" t="s">
        <v>195</v>
      </c>
      <c r="B29" s="52">
        <v>2021</v>
      </c>
      <c r="C29" s="65" t="s">
        <v>129</v>
      </c>
      <c r="D29" s="65" t="s">
        <v>193</v>
      </c>
      <c r="E29" s="63">
        <v>610.07</v>
      </c>
      <c r="F29" s="63">
        <v>559.7</v>
      </c>
      <c r="G29" s="14">
        <f>E29*0.91</f>
        <v>555.1637000000001</v>
      </c>
      <c r="H29" s="14">
        <f>E29*0.09</f>
        <v>54.9063</v>
      </c>
      <c r="I29" s="63">
        <v>0</v>
      </c>
      <c r="J29" s="63">
        <v>0</v>
      </c>
      <c r="K29" s="49" t="s">
        <v>202</v>
      </c>
    </row>
    <row r="30" spans="1:11" ht="134.25" customHeight="1">
      <c r="A30" s="65" t="s">
        <v>194</v>
      </c>
      <c r="B30" s="52">
        <v>2021</v>
      </c>
      <c r="C30" s="65" t="s">
        <v>129</v>
      </c>
      <c r="D30" s="65" t="s">
        <v>127</v>
      </c>
      <c r="E30" s="63">
        <v>0</v>
      </c>
      <c r="F30" s="63"/>
      <c r="G30" s="14">
        <f>E30*0.91</f>
        <v>0</v>
      </c>
      <c r="H30" s="14">
        <f>E30*0.09</f>
        <v>0</v>
      </c>
      <c r="I30" s="63">
        <v>0</v>
      </c>
      <c r="J30" s="63">
        <v>0</v>
      </c>
      <c r="K30" s="64" t="s">
        <v>183</v>
      </c>
    </row>
    <row r="31" spans="1:11" ht="46.5" customHeight="1">
      <c r="A31" s="134" t="s">
        <v>155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</row>
    <row r="32" spans="1:11" ht="43.5" customHeight="1">
      <c r="A32" s="139" t="s">
        <v>156</v>
      </c>
      <c r="B32" s="139"/>
      <c r="C32" s="139"/>
      <c r="D32" s="139"/>
      <c r="E32" s="101">
        <f aca="true" t="shared" si="5" ref="E32:J32">E33+E34</f>
        <v>0</v>
      </c>
      <c r="F32" s="101">
        <f t="shared" si="5"/>
        <v>0</v>
      </c>
      <c r="G32" s="101">
        <f t="shared" si="5"/>
        <v>0</v>
      </c>
      <c r="H32" s="101">
        <f t="shared" si="5"/>
        <v>0</v>
      </c>
      <c r="I32" s="101">
        <f t="shared" si="5"/>
        <v>0</v>
      </c>
      <c r="J32" s="101">
        <f t="shared" si="5"/>
        <v>0</v>
      </c>
      <c r="K32" s="73"/>
    </row>
    <row r="33" spans="1:11" ht="112.5" customHeight="1">
      <c r="A33" s="9" t="s">
        <v>157</v>
      </c>
      <c r="B33" s="52">
        <v>2021</v>
      </c>
      <c r="C33" s="7" t="s">
        <v>128</v>
      </c>
      <c r="D33" s="5" t="s">
        <v>82</v>
      </c>
      <c r="E33" s="14">
        <v>0</v>
      </c>
      <c r="F33" s="14"/>
      <c r="G33" s="14">
        <f>E33*0.91</f>
        <v>0</v>
      </c>
      <c r="H33" s="14">
        <f>E33*0.09</f>
        <v>0</v>
      </c>
      <c r="I33" s="26">
        <v>0</v>
      </c>
      <c r="J33" s="26">
        <v>0</v>
      </c>
      <c r="K33" s="51" t="s">
        <v>172</v>
      </c>
    </row>
    <row r="34" spans="1:11" ht="105" customHeight="1">
      <c r="A34" s="9" t="s">
        <v>158</v>
      </c>
      <c r="B34" s="52">
        <v>2021</v>
      </c>
      <c r="C34" s="7" t="s">
        <v>128</v>
      </c>
      <c r="D34" s="7" t="s">
        <v>84</v>
      </c>
      <c r="E34" s="14">
        <v>0</v>
      </c>
      <c r="F34" s="14"/>
      <c r="G34" s="14">
        <f>E34*0.91</f>
        <v>0</v>
      </c>
      <c r="H34" s="14">
        <f>E34*0.09</f>
        <v>0</v>
      </c>
      <c r="I34" s="26">
        <v>0</v>
      </c>
      <c r="J34" s="26">
        <v>0</v>
      </c>
      <c r="K34" s="85" t="s">
        <v>173</v>
      </c>
    </row>
    <row r="35" spans="1:11" ht="31.5" customHeight="1">
      <c r="A35" s="134" t="s">
        <v>159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</row>
    <row r="36" spans="1:12" ht="31.5" customHeight="1">
      <c r="A36" s="134" t="s">
        <v>160</v>
      </c>
      <c r="B36" s="139"/>
      <c r="C36" s="139"/>
      <c r="D36" s="139"/>
      <c r="E36" s="96">
        <f aca="true" t="shared" si="6" ref="E36:J36">SUM(E37:E43)</f>
        <v>17975.93</v>
      </c>
      <c r="F36" s="93">
        <f t="shared" si="6"/>
        <v>11637.3</v>
      </c>
      <c r="G36" s="96">
        <f t="shared" si="6"/>
        <v>14538.096300000001</v>
      </c>
      <c r="H36" s="96">
        <f t="shared" si="6"/>
        <v>3437.8336999999997</v>
      </c>
      <c r="I36" s="96">
        <f t="shared" si="6"/>
        <v>0</v>
      </c>
      <c r="J36" s="96">
        <f t="shared" si="6"/>
        <v>0</v>
      </c>
      <c r="K36" s="73"/>
      <c r="L36" s="20"/>
    </row>
    <row r="37" spans="1:11" s="75" customFormat="1" ht="72" customHeight="1">
      <c r="A37" s="90" t="s">
        <v>161</v>
      </c>
      <c r="B37" s="52">
        <v>2021</v>
      </c>
      <c r="C37" s="74" t="s">
        <v>119</v>
      </c>
      <c r="D37" s="74" t="s">
        <v>52</v>
      </c>
      <c r="E37" s="76">
        <v>2000</v>
      </c>
      <c r="F37" s="76">
        <v>2023</v>
      </c>
      <c r="G37" s="14">
        <v>0</v>
      </c>
      <c r="H37" s="14">
        <v>2000</v>
      </c>
      <c r="I37" s="76">
        <v>0</v>
      </c>
      <c r="J37" s="76">
        <v>0</v>
      </c>
      <c r="K37" s="77" t="s">
        <v>182</v>
      </c>
    </row>
    <row r="38" spans="1:11" s="88" customFormat="1" ht="103.5" customHeight="1">
      <c r="A38" s="91" t="s">
        <v>180</v>
      </c>
      <c r="B38" s="52">
        <v>2021</v>
      </c>
      <c r="C38" s="56" t="s">
        <v>118</v>
      </c>
      <c r="D38" s="56" t="s">
        <v>113</v>
      </c>
      <c r="E38" s="57">
        <v>1047.5</v>
      </c>
      <c r="F38" s="57">
        <v>5389.8</v>
      </c>
      <c r="G38" s="14">
        <f aca="true" t="shared" si="7" ref="G38:G47">E38*0.91</f>
        <v>953.225</v>
      </c>
      <c r="H38" s="14">
        <f aca="true" t="shared" si="8" ref="H38:H47">E38*0.09</f>
        <v>94.27499999999999</v>
      </c>
      <c r="I38" s="57">
        <v>0</v>
      </c>
      <c r="J38" s="57">
        <v>0</v>
      </c>
      <c r="K38" s="92" t="s">
        <v>203</v>
      </c>
    </row>
    <row r="39" spans="1:11" ht="101.25" customHeight="1">
      <c r="A39" s="9" t="s">
        <v>162</v>
      </c>
      <c r="B39" s="52">
        <v>2021</v>
      </c>
      <c r="C39" s="7" t="s">
        <v>133</v>
      </c>
      <c r="D39" s="7" t="s">
        <v>120</v>
      </c>
      <c r="E39" s="14">
        <v>7739.8</v>
      </c>
      <c r="F39" s="14"/>
      <c r="G39" s="14">
        <f t="shared" si="7"/>
        <v>7043.218000000001</v>
      </c>
      <c r="H39" s="14">
        <f t="shared" si="8"/>
        <v>696.582</v>
      </c>
      <c r="I39" s="14">
        <v>0</v>
      </c>
      <c r="J39" s="14">
        <v>0</v>
      </c>
      <c r="K39" s="49" t="s">
        <v>181</v>
      </c>
    </row>
    <row r="40" spans="1:11" ht="104.25" customHeight="1">
      <c r="A40" s="61" t="s">
        <v>163</v>
      </c>
      <c r="B40" s="52">
        <v>2021</v>
      </c>
      <c r="C40" s="97" t="s">
        <v>190</v>
      </c>
      <c r="D40" s="62" t="s">
        <v>134</v>
      </c>
      <c r="E40" s="14">
        <v>3334</v>
      </c>
      <c r="F40" s="14">
        <v>3034</v>
      </c>
      <c r="G40" s="14">
        <f t="shared" si="7"/>
        <v>3033.94</v>
      </c>
      <c r="H40" s="14">
        <f t="shared" si="8"/>
        <v>300.06</v>
      </c>
      <c r="I40" s="14">
        <v>0</v>
      </c>
      <c r="J40" s="63">
        <v>0</v>
      </c>
      <c r="K40" s="49" t="s">
        <v>181</v>
      </c>
    </row>
    <row r="41" spans="1:11" ht="99" customHeight="1">
      <c r="A41" s="9" t="s">
        <v>164</v>
      </c>
      <c r="B41" s="52">
        <v>2021</v>
      </c>
      <c r="C41" s="7" t="s">
        <v>125</v>
      </c>
      <c r="D41" s="7" t="s">
        <v>121</v>
      </c>
      <c r="E41" s="14">
        <v>1963.3</v>
      </c>
      <c r="F41" s="14"/>
      <c r="G41" s="14">
        <f t="shared" si="7"/>
        <v>1786.603</v>
      </c>
      <c r="H41" s="14">
        <f t="shared" si="8"/>
        <v>176.697</v>
      </c>
      <c r="I41" s="14">
        <v>0</v>
      </c>
      <c r="J41" s="14">
        <v>0</v>
      </c>
      <c r="K41" s="49" t="s">
        <v>204</v>
      </c>
    </row>
    <row r="42" spans="1:11" ht="110.25" customHeight="1">
      <c r="A42" s="9" t="s">
        <v>165</v>
      </c>
      <c r="B42" s="52">
        <v>2021</v>
      </c>
      <c r="C42" s="7" t="s">
        <v>125</v>
      </c>
      <c r="D42" s="7" t="s">
        <v>121</v>
      </c>
      <c r="E42" s="14">
        <v>583.13</v>
      </c>
      <c r="F42" s="14"/>
      <c r="G42" s="14">
        <f t="shared" si="7"/>
        <v>530.6483000000001</v>
      </c>
      <c r="H42" s="14">
        <f t="shared" si="8"/>
        <v>52.4817</v>
      </c>
      <c r="I42" s="14">
        <v>0</v>
      </c>
      <c r="J42" s="14">
        <v>0</v>
      </c>
      <c r="K42" s="49" t="s">
        <v>204</v>
      </c>
    </row>
    <row r="43" spans="1:11" ht="116.25" customHeight="1">
      <c r="A43" s="9" t="s">
        <v>166</v>
      </c>
      <c r="B43" s="52">
        <v>2021</v>
      </c>
      <c r="C43" s="7" t="s">
        <v>125</v>
      </c>
      <c r="D43" s="7" t="s">
        <v>121</v>
      </c>
      <c r="E43" s="14">
        <v>1308.2</v>
      </c>
      <c r="F43" s="14">
        <v>1190.5</v>
      </c>
      <c r="G43" s="14">
        <f t="shared" si="7"/>
        <v>1190.462</v>
      </c>
      <c r="H43" s="14">
        <f t="shared" si="8"/>
        <v>117.738</v>
      </c>
      <c r="I43" s="26">
        <v>0</v>
      </c>
      <c r="J43" s="26">
        <v>0</v>
      </c>
      <c r="K43" s="49" t="s">
        <v>204</v>
      </c>
    </row>
    <row r="44" spans="1:11" ht="54.75" customHeight="1">
      <c r="A44" s="134" t="s">
        <v>171</v>
      </c>
      <c r="B44" s="139"/>
      <c r="C44" s="139"/>
      <c r="D44" s="139"/>
      <c r="E44" s="101">
        <f aca="true" t="shared" si="9" ref="E44:J44">SUM(E45:E48)</f>
        <v>1794.75</v>
      </c>
      <c r="F44" s="101">
        <f t="shared" si="9"/>
        <v>0</v>
      </c>
      <c r="G44" s="101">
        <f t="shared" si="9"/>
        <v>1587.7225</v>
      </c>
      <c r="H44" s="101">
        <f t="shared" si="9"/>
        <v>207.0275</v>
      </c>
      <c r="I44" s="101">
        <f t="shared" si="9"/>
        <v>0</v>
      </c>
      <c r="J44" s="101">
        <f t="shared" si="9"/>
        <v>0</v>
      </c>
      <c r="K44" s="82"/>
    </row>
    <row r="45" spans="1:13" ht="128.25" customHeight="1">
      <c r="A45" s="8" t="s">
        <v>167</v>
      </c>
      <c r="B45" s="52">
        <v>2021</v>
      </c>
      <c r="C45" s="7" t="s">
        <v>125</v>
      </c>
      <c r="D45" s="56" t="s">
        <v>168</v>
      </c>
      <c r="E45" s="57">
        <v>270.3</v>
      </c>
      <c r="F45" s="57"/>
      <c r="G45" s="14">
        <f t="shared" si="7"/>
        <v>245.973</v>
      </c>
      <c r="H45" s="14">
        <f t="shared" si="8"/>
        <v>24.327</v>
      </c>
      <c r="I45" s="57">
        <v>0</v>
      </c>
      <c r="J45" s="57">
        <v>0</v>
      </c>
      <c r="K45" s="59" t="s">
        <v>205</v>
      </c>
      <c r="M45" s="20"/>
    </row>
    <row r="46" spans="1:11" ht="188.25" customHeight="1">
      <c r="A46" s="9" t="s">
        <v>208</v>
      </c>
      <c r="B46" s="52">
        <v>2021</v>
      </c>
      <c r="C46" s="7" t="s">
        <v>117</v>
      </c>
      <c r="D46" s="7" t="s">
        <v>170</v>
      </c>
      <c r="E46" s="14">
        <v>555.5</v>
      </c>
      <c r="F46" s="14"/>
      <c r="G46" s="14">
        <f t="shared" si="7"/>
        <v>505.505</v>
      </c>
      <c r="H46" s="14">
        <f t="shared" si="8"/>
        <v>49.995</v>
      </c>
      <c r="I46" s="14">
        <v>0</v>
      </c>
      <c r="J46" s="14">
        <v>0</v>
      </c>
      <c r="K46" s="49" t="s">
        <v>206</v>
      </c>
    </row>
    <row r="47" spans="1:11" s="88" customFormat="1" ht="181.5" customHeight="1">
      <c r="A47" s="94" t="s">
        <v>210</v>
      </c>
      <c r="B47" s="52">
        <v>2021</v>
      </c>
      <c r="C47" s="56" t="s">
        <v>209</v>
      </c>
      <c r="D47" s="56" t="s">
        <v>207</v>
      </c>
      <c r="E47" s="57">
        <v>918.95</v>
      </c>
      <c r="F47" s="57"/>
      <c r="G47" s="14">
        <f t="shared" si="7"/>
        <v>836.2445</v>
      </c>
      <c r="H47" s="14">
        <f t="shared" si="8"/>
        <v>82.7055</v>
      </c>
      <c r="I47" s="57">
        <v>0</v>
      </c>
      <c r="J47" s="57">
        <v>0</v>
      </c>
      <c r="K47" s="59" t="s">
        <v>205</v>
      </c>
    </row>
    <row r="48" spans="1:11" ht="190.5" customHeight="1">
      <c r="A48" s="9" t="s">
        <v>169</v>
      </c>
      <c r="B48" s="52">
        <v>2021</v>
      </c>
      <c r="C48" s="7" t="s">
        <v>122</v>
      </c>
      <c r="D48" s="7" t="s">
        <v>114</v>
      </c>
      <c r="E48" s="98">
        <v>50</v>
      </c>
      <c r="F48" s="14"/>
      <c r="G48" s="14">
        <v>0</v>
      </c>
      <c r="H48" s="14">
        <v>50</v>
      </c>
      <c r="I48" s="14"/>
      <c r="J48" s="14"/>
      <c r="K48" s="85" t="s">
        <v>205</v>
      </c>
    </row>
    <row r="49" spans="1:11" ht="114.75" customHeight="1" hidden="1">
      <c r="A49" s="61"/>
      <c r="B49" s="67"/>
      <c r="C49" s="66"/>
      <c r="D49" s="65"/>
      <c r="E49" s="68">
        <f>SUM(E1:E45)</f>
        <v>51247.05</v>
      </c>
      <c r="F49" s="68"/>
      <c r="G49" s="68"/>
      <c r="H49" s="68"/>
      <c r="I49" s="68"/>
      <c r="J49" s="68"/>
      <c r="K49" s="69"/>
    </row>
    <row r="50" spans="1:11" ht="92.25" customHeight="1" hidden="1">
      <c r="A50" s="61"/>
      <c r="B50" s="67"/>
      <c r="C50" s="62"/>
      <c r="D50" s="65"/>
      <c r="E50" s="68"/>
      <c r="F50" s="68"/>
      <c r="G50" s="68"/>
      <c r="H50" s="68"/>
      <c r="I50" s="68"/>
      <c r="J50" s="68"/>
      <c r="K50" s="69"/>
    </row>
    <row r="51" spans="1:11" ht="100.5" customHeight="1" hidden="1">
      <c r="A51" s="61"/>
      <c r="B51" s="67"/>
      <c r="C51" s="65"/>
      <c r="D51" s="65"/>
      <c r="E51" s="68"/>
      <c r="F51" s="68"/>
      <c r="G51" s="68"/>
      <c r="H51" s="68"/>
      <c r="I51" s="68"/>
      <c r="J51" s="68"/>
      <c r="K51" s="69"/>
    </row>
    <row r="52" spans="1:11" ht="39.75" customHeight="1">
      <c r="A52" s="139" t="s">
        <v>22</v>
      </c>
      <c r="B52" s="139"/>
      <c r="C52" s="139"/>
      <c r="D52" s="139"/>
      <c r="E52" s="102">
        <f aca="true" t="shared" si="10" ref="E52:J52">E44+E36+E32+E25+E21+E9+E17</f>
        <v>26385.75</v>
      </c>
      <c r="F52" s="102">
        <f t="shared" si="10"/>
        <v>12197</v>
      </c>
      <c r="G52" s="102">
        <f t="shared" si="10"/>
        <v>21736.0325</v>
      </c>
      <c r="H52" s="102">
        <f t="shared" si="10"/>
        <v>4649.7175</v>
      </c>
      <c r="I52" s="102">
        <f t="shared" si="10"/>
        <v>0</v>
      </c>
      <c r="J52" s="102">
        <f t="shared" si="10"/>
        <v>0</v>
      </c>
      <c r="K52" s="58"/>
    </row>
    <row r="53" spans="1:11" ht="103.5" customHeight="1" hidden="1">
      <c r="A53" s="9"/>
      <c r="B53" s="52"/>
      <c r="C53" s="7"/>
      <c r="D53" s="7"/>
      <c r="E53" s="14"/>
      <c r="F53" s="14"/>
      <c r="G53" s="14"/>
      <c r="H53" s="14"/>
      <c r="I53" s="14"/>
      <c r="J53" s="14"/>
      <c r="K53" s="49"/>
    </row>
    <row r="54" spans="1:11" ht="124.5" customHeight="1" hidden="1">
      <c r="A54" s="9"/>
      <c r="B54" s="52"/>
      <c r="C54" s="7"/>
      <c r="D54" s="7"/>
      <c r="E54" s="14"/>
      <c r="F54" s="14"/>
      <c r="G54" s="14"/>
      <c r="H54" s="14"/>
      <c r="I54" s="14"/>
      <c r="J54" s="14"/>
      <c r="K54" s="49"/>
    </row>
    <row r="55" spans="1:11" ht="109.5" customHeight="1" hidden="1">
      <c r="A55" s="9"/>
      <c r="B55" s="52"/>
      <c r="C55" s="7"/>
      <c r="D55" s="7"/>
      <c r="E55" s="14"/>
      <c r="F55" s="14"/>
      <c r="G55" s="14"/>
      <c r="H55" s="14"/>
      <c r="I55" s="14"/>
      <c r="J55" s="14"/>
      <c r="K55" s="49"/>
    </row>
    <row r="56" spans="1:11" ht="74.25" customHeight="1" hidden="1">
      <c r="A56" s="9"/>
      <c r="B56" s="52"/>
      <c r="C56" s="7"/>
      <c r="D56" s="7"/>
      <c r="E56" s="14"/>
      <c r="F56" s="14"/>
      <c r="G56" s="14"/>
      <c r="H56" s="14"/>
      <c r="I56" s="14"/>
      <c r="J56" s="14"/>
      <c r="K56" s="49"/>
    </row>
    <row r="57" spans="1:11" ht="71.25" customHeight="1" hidden="1">
      <c r="A57" s="9"/>
      <c r="B57" s="51"/>
      <c r="C57" s="7"/>
      <c r="D57" s="7"/>
      <c r="E57" s="14"/>
      <c r="F57" s="14"/>
      <c r="G57" s="14"/>
      <c r="H57" s="14"/>
      <c r="I57" s="14"/>
      <c r="J57" s="14"/>
      <c r="K57" s="49"/>
    </row>
    <row r="58" spans="1:11" ht="110.25" customHeight="1" hidden="1">
      <c r="A58" s="9"/>
      <c r="B58" s="52"/>
      <c r="C58" s="7"/>
      <c r="D58" s="7"/>
      <c r="E58" s="14"/>
      <c r="F58" s="14"/>
      <c r="G58" s="14"/>
      <c r="H58" s="14"/>
      <c r="I58" s="14"/>
      <c r="J58" s="14"/>
      <c r="K58" s="49"/>
    </row>
    <row r="59" spans="1:11" ht="25.5" customHeight="1" hidden="1">
      <c r="A59" s="133"/>
      <c r="B59" s="133"/>
      <c r="C59" s="133"/>
      <c r="D59" s="133"/>
      <c r="E59" s="78"/>
      <c r="F59" s="78"/>
      <c r="G59" s="78"/>
      <c r="H59" s="78"/>
      <c r="I59" s="78"/>
      <c r="J59" s="78"/>
      <c r="K59" s="79"/>
    </row>
    <row r="60" spans="1:11" ht="72.75" customHeight="1" hidden="1">
      <c r="A60" s="9"/>
      <c r="B60" s="52"/>
      <c r="C60" s="7"/>
      <c r="D60" s="7"/>
      <c r="E60" s="14"/>
      <c r="F60" s="14"/>
      <c r="G60" s="14"/>
      <c r="H60" s="14"/>
      <c r="I60" s="14"/>
      <c r="J60" s="14"/>
      <c r="K60" s="49"/>
    </row>
    <row r="61" spans="1:11" ht="45.75" customHeight="1" hidden="1">
      <c r="A61" s="9"/>
      <c r="B61" s="52"/>
      <c r="C61" s="7"/>
      <c r="D61" s="7"/>
      <c r="E61" s="14"/>
      <c r="F61" s="14"/>
      <c r="G61" s="14"/>
      <c r="H61" s="14"/>
      <c r="I61" s="14"/>
      <c r="J61" s="14"/>
      <c r="K61" s="49"/>
    </row>
    <row r="62" spans="1:13" ht="42" customHeight="1" hidden="1">
      <c r="A62" s="132"/>
      <c r="B62" s="132"/>
      <c r="C62" s="132"/>
      <c r="D62" s="132"/>
      <c r="E62" s="78"/>
      <c r="F62" s="78"/>
      <c r="G62" s="78"/>
      <c r="H62" s="78"/>
      <c r="I62" s="78"/>
      <c r="J62" s="78"/>
      <c r="K62" s="79"/>
      <c r="M62" s="20"/>
    </row>
    <row r="63" spans="1:13" ht="78" customHeight="1" hidden="1">
      <c r="A63" s="50"/>
      <c r="B63" s="52"/>
      <c r="C63" s="56"/>
      <c r="D63" s="56"/>
      <c r="E63" s="57"/>
      <c r="F63" s="57"/>
      <c r="G63" s="57"/>
      <c r="H63" s="57"/>
      <c r="I63" s="57"/>
      <c r="J63" s="57"/>
      <c r="K63" s="59"/>
      <c r="M63" s="20"/>
    </row>
    <row r="64" spans="1:11" ht="102" customHeight="1" hidden="1">
      <c r="A64" s="9"/>
      <c r="B64" s="51"/>
      <c r="C64" s="7"/>
      <c r="D64" s="7"/>
      <c r="E64" s="14"/>
      <c r="F64" s="14"/>
      <c r="G64" s="14"/>
      <c r="H64" s="14"/>
      <c r="I64" s="14"/>
      <c r="J64" s="14"/>
      <c r="K64" s="49"/>
    </row>
    <row r="65" spans="1:11" ht="81.75" customHeight="1" hidden="1">
      <c r="A65" s="9"/>
      <c r="B65" s="51"/>
      <c r="C65" s="7"/>
      <c r="D65" s="7"/>
      <c r="E65" s="14"/>
      <c r="F65" s="14"/>
      <c r="G65" s="14"/>
      <c r="H65" s="14"/>
      <c r="I65" s="14"/>
      <c r="J65" s="14"/>
      <c r="K65" s="49"/>
    </row>
    <row r="66" spans="1:14" ht="63" customHeight="1" hidden="1">
      <c r="A66" s="9"/>
      <c r="B66" s="51"/>
      <c r="C66" s="7"/>
      <c r="D66" s="7"/>
      <c r="E66" s="14"/>
      <c r="F66" s="14"/>
      <c r="G66" s="14"/>
      <c r="H66" s="14"/>
      <c r="I66" s="14"/>
      <c r="J66" s="14"/>
      <c r="K66" s="49"/>
      <c r="N66" s="20"/>
    </row>
    <row r="67" spans="1:11" ht="149.25" customHeight="1" hidden="1">
      <c r="A67" s="9"/>
      <c r="B67" s="51"/>
      <c r="C67" s="7"/>
      <c r="D67" s="7"/>
      <c r="E67" s="14"/>
      <c r="F67" s="14"/>
      <c r="G67" s="14"/>
      <c r="H67" s="14"/>
      <c r="I67" s="14"/>
      <c r="J67" s="14"/>
      <c r="K67" s="49"/>
    </row>
    <row r="68" spans="1:11" ht="36.75" customHeight="1" hidden="1">
      <c r="A68" s="132"/>
      <c r="B68" s="132"/>
      <c r="C68" s="132"/>
      <c r="D68" s="132"/>
      <c r="E68" s="80"/>
      <c r="F68" s="80"/>
      <c r="G68" s="80"/>
      <c r="H68" s="80"/>
      <c r="I68" s="80"/>
      <c r="J68" s="80"/>
      <c r="K68" s="81"/>
    </row>
    <row r="69" spans="2:11" ht="14.25" customHeight="1">
      <c r="B69" s="2"/>
      <c r="C69" s="2"/>
      <c r="D69" s="47"/>
      <c r="E69" s="47"/>
      <c r="F69" s="47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47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47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</sheetData>
  <sheetProtection/>
  <mergeCells count="25">
    <mergeCell ref="A36:D36"/>
    <mergeCell ref="A44:D44"/>
    <mergeCell ref="A52:D52"/>
    <mergeCell ref="A31:K31"/>
    <mergeCell ref="A32:D32"/>
    <mergeCell ref="A35:K35"/>
    <mergeCell ref="G1:K1"/>
    <mergeCell ref="G2:K2"/>
    <mergeCell ref="A3:K3"/>
    <mergeCell ref="A5:A6"/>
    <mergeCell ref="B5:B6"/>
    <mergeCell ref="C5:C6"/>
    <mergeCell ref="D5:D6"/>
    <mergeCell ref="E5:J5"/>
    <mergeCell ref="K5:K6"/>
    <mergeCell ref="A21:D21"/>
    <mergeCell ref="A68:D68"/>
    <mergeCell ref="A59:D59"/>
    <mergeCell ref="A62:D62"/>
    <mergeCell ref="A7:K7"/>
    <mergeCell ref="A8:K8"/>
    <mergeCell ref="A9:D9"/>
    <mergeCell ref="A24:K24"/>
    <mergeCell ref="A25:D25"/>
    <mergeCell ref="A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rudneva</dc:creator>
  <cp:keywords/>
  <dc:description/>
  <cp:lastModifiedBy>Suvorova</cp:lastModifiedBy>
  <cp:lastPrinted>2020-04-29T08:21:48Z</cp:lastPrinted>
  <dcterms:created xsi:type="dcterms:W3CDTF">2018-03-13T14:13:36Z</dcterms:created>
  <dcterms:modified xsi:type="dcterms:W3CDTF">2020-05-26T02:56:25Z</dcterms:modified>
  <cp:category/>
  <cp:version/>
  <cp:contentType/>
  <cp:contentStatus/>
</cp:coreProperties>
</file>